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gielav\Desktop\"/>
    </mc:Choice>
  </mc:AlternateContent>
  <xr:revisionPtr revIDLastSave="0" documentId="8_{160A618E-D7DC-4DED-9970-83710260B614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PUB HCT" sheetId="5" r:id="rId1"/>
    <sheet name="PUB FTE" sheetId="2" r:id="rId2"/>
    <sheet name="IND HCT" sheetId="3" r:id="rId3"/>
    <sheet name="IND FT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4" l="1"/>
  <c r="G34" i="4"/>
  <c r="G36" i="4" s="1"/>
  <c r="F34" i="4"/>
  <c r="F36" i="4" s="1"/>
  <c r="E34" i="4"/>
  <c r="E36" i="4" s="1"/>
  <c r="D34" i="4"/>
  <c r="D36" i="4" s="1"/>
  <c r="C34" i="4"/>
  <c r="C36" i="4" s="1"/>
  <c r="K33" i="4"/>
  <c r="J33" i="4"/>
  <c r="I33" i="4"/>
  <c r="K32" i="4"/>
  <c r="J32" i="4"/>
  <c r="I32" i="4"/>
  <c r="K31" i="4"/>
  <c r="J31" i="4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H34" i="3"/>
  <c r="G34" i="3"/>
  <c r="G36" i="3" s="1"/>
  <c r="F34" i="3"/>
  <c r="F36" i="3" s="1"/>
  <c r="E34" i="3"/>
  <c r="E36" i="3" s="1"/>
  <c r="D34" i="3"/>
  <c r="D36" i="3" s="1"/>
  <c r="C34" i="3"/>
  <c r="C36" i="3" s="1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H34" i="2"/>
  <c r="G34" i="2"/>
  <c r="G36" i="2" s="1"/>
  <c r="G38" i="4" s="1"/>
  <c r="F34" i="2"/>
  <c r="F36" i="2" s="1"/>
  <c r="F38" i="4" s="1"/>
  <c r="E34" i="2"/>
  <c r="E36" i="2" s="1"/>
  <c r="E38" i="4" s="1"/>
  <c r="D34" i="2"/>
  <c r="D36" i="2" s="1"/>
  <c r="D38" i="4" s="1"/>
  <c r="C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H19" i="2"/>
  <c r="G19" i="2"/>
  <c r="F19" i="2"/>
  <c r="E19" i="2"/>
  <c r="D19" i="2"/>
  <c r="C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6" i="2"/>
  <c r="J6" i="2"/>
  <c r="I6" i="2"/>
  <c r="K5" i="2"/>
  <c r="J5" i="2"/>
  <c r="I5" i="2"/>
  <c r="H34" i="5"/>
  <c r="G34" i="5"/>
  <c r="F34" i="5"/>
  <c r="E34" i="5"/>
  <c r="D34" i="5"/>
  <c r="C34" i="5"/>
  <c r="K33" i="5"/>
  <c r="J33" i="5"/>
  <c r="I33" i="5"/>
  <c r="K32" i="5"/>
  <c r="J32" i="5"/>
  <c r="I32" i="5"/>
  <c r="K31" i="5"/>
  <c r="J31" i="5"/>
  <c r="I31" i="5"/>
  <c r="K30" i="5"/>
  <c r="J30" i="5"/>
  <c r="I30" i="5"/>
  <c r="K29" i="5"/>
  <c r="J29" i="5"/>
  <c r="I29" i="5"/>
  <c r="K28" i="5"/>
  <c r="J28" i="5"/>
  <c r="I28" i="5"/>
  <c r="K27" i="5"/>
  <c r="J27" i="5"/>
  <c r="I27" i="5"/>
  <c r="K26" i="5"/>
  <c r="J26" i="5"/>
  <c r="I26" i="5"/>
  <c r="K25" i="5"/>
  <c r="J25" i="5"/>
  <c r="I25" i="5"/>
  <c r="K24" i="5"/>
  <c r="J24" i="5"/>
  <c r="I24" i="5"/>
  <c r="K23" i="5"/>
  <c r="J23" i="5"/>
  <c r="I23" i="5"/>
  <c r="K22" i="5"/>
  <c r="J22" i="5"/>
  <c r="I22" i="5"/>
  <c r="K21" i="5"/>
  <c r="J21" i="5"/>
  <c r="I21" i="5"/>
  <c r="H19" i="5"/>
  <c r="G19" i="5"/>
  <c r="F19" i="5"/>
  <c r="E19" i="5"/>
  <c r="D19" i="5"/>
  <c r="C19" i="5"/>
  <c r="K18" i="5"/>
  <c r="J18" i="5"/>
  <c r="I18" i="5"/>
  <c r="K17" i="5"/>
  <c r="J17" i="5"/>
  <c r="I17" i="5"/>
  <c r="K16" i="5"/>
  <c r="J16" i="5"/>
  <c r="I16" i="5"/>
  <c r="K15" i="5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K9" i="5"/>
  <c r="J9" i="5"/>
  <c r="I9" i="5"/>
  <c r="K8" i="5"/>
  <c r="J8" i="5"/>
  <c r="I8" i="5"/>
  <c r="K7" i="5"/>
  <c r="J7" i="5"/>
  <c r="I7" i="5"/>
  <c r="K6" i="5"/>
  <c r="J6" i="5"/>
  <c r="I6" i="5"/>
  <c r="K5" i="5"/>
  <c r="J5" i="5"/>
  <c r="I5" i="5"/>
  <c r="C36" i="2" l="1"/>
  <c r="C38" i="4" s="1"/>
  <c r="G36" i="5"/>
  <c r="G38" i="3" s="1"/>
  <c r="K34" i="5"/>
  <c r="K34" i="4"/>
  <c r="K34" i="3"/>
  <c r="K34" i="2"/>
  <c r="H36" i="2"/>
  <c r="H36" i="5"/>
  <c r="H38" i="3" s="1"/>
  <c r="F36" i="5"/>
  <c r="F38" i="3" s="1"/>
  <c r="C36" i="5"/>
  <c r="C38" i="3" s="1"/>
  <c r="D36" i="5"/>
  <c r="D38" i="3" s="1"/>
  <c r="E36" i="5"/>
  <c r="E38" i="3" s="1"/>
  <c r="H36" i="4"/>
  <c r="I34" i="4"/>
  <c r="J34" i="4"/>
  <c r="H36" i="3"/>
  <c r="I34" i="3"/>
  <c r="J34" i="3"/>
  <c r="I19" i="2"/>
  <c r="J19" i="2"/>
  <c r="K19" i="2"/>
  <c r="I34" i="2"/>
  <c r="J34" i="2"/>
  <c r="I19" i="5"/>
  <c r="J19" i="5"/>
  <c r="K19" i="5"/>
  <c r="I34" i="5"/>
  <c r="J34" i="5"/>
  <c r="H38" i="4" l="1"/>
  <c r="I36" i="2"/>
  <c r="J36" i="2"/>
  <c r="K36" i="2"/>
  <c r="I36" i="5"/>
  <c r="J36" i="5"/>
  <c r="K36" i="5"/>
  <c r="K36" i="4"/>
  <c r="J36" i="4"/>
  <c r="I36" i="4"/>
  <c r="K36" i="3"/>
  <c r="J36" i="3"/>
  <c r="I36" i="3"/>
  <c r="K38" i="4" l="1"/>
  <c r="J38" i="4"/>
  <c r="I38" i="4"/>
  <c r="K38" i="3"/>
  <c r="J38" i="3"/>
  <c r="I38" i="3"/>
</calcChain>
</file>

<file path=xl/sharedStrings.xml><?xml version="1.0" encoding="utf-8"?>
<sst xmlns="http://schemas.openxmlformats.org/spreadsheetml/2006/main" count="206" uniqueCount="81">
  <si>
    <t>TRENDS IN HEADCOUNT ENROLLMENT, FALL 2018 - 2023</t>
  </si>
  <si>
    <t>PUBLIC INSTITUTIONS</t>
  </si>
  <si>
    <t>1-year Change</t>
  </si>
  <si>
    <t>3-year Change</t>
  </si>
  <si>
    <t>5-year Change</t>
  </si>
  <si>
    <t>Public Two-Year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</si>
  <si>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</si>
  <si>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</si>
  <si>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</si>
  <si>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</si>
  <si>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</si>
  <si>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</si>
  <si>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</si>
  <si>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</si>
  <si>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</si>
  <si>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</si>
  <si>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Community College</t>
  </si>
  <si>
    <t>State Fair Community College</t>
  </si>
  <si>
    <t>State Technical College</t>
  </si>
  <si>
    <t>Three Rivers College</t>
  </si>
  <si>
    <t>Sector Subtotal</t>
  </si>
  <si>
    <t>Public Four-Year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</si>
  <si>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</si>
  <si>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</si>
  <si>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</si>
  <si>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</si>
  <si>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</si>
  <si>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</si>
  <si>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</si>
  <si>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</si>
  <si>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</si>
  <si>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</si>
  <si>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</si>
  <si>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</si>
  <si>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</si>
  <si>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Statewide Totals - Publics</t>
  </si>
  <si>
    <t>TRENDS IN FTE ENROLLMENT, FALL 2018 - 2023</t>
  </si>
  <si>
    <t>INDEPENDENT INSTITUTIONS</t>
  </si>
  <si>
    <t>Indp Two-Year</t>
  </si>
  <si>
    <r>
      <t>Wentworth Military Academy</t>
    </r>
    <r>
      <rPr>
        <b/>
        <vertAlign val="superscript"/>
        <sz val="11"/>
        <color theme="1"/>
        <rFont val="Book Antiqua"/>
        <family val="1"/>
      </rPr>
      <t>a</t>
    </r>
  </si>
  <si>
    <t>**</t>
  </si>
  <si>
    <t>Independent Four-Year</t>
  </si>
  <si>
    <t>Avila University</t>
  </si>
  <si>
    <t>Central Methodist University - CGES</t>
  </si>
  <si>
    <t>Central Methodist University - CLAS</t>
  </si>
  <si>
    <t>College of the Ozarks</t>
  </si>
  <si>
    <r>
      <t>Columbia College</t>
    </r>
    <r>
      <rPr>
        <b/>
        <vertAlign val="superscript"/>
        <sz val="11"/>
        <color theme="1"/>
        <rFont val="Book Antiqua"/>
        <family val="1"/>
      </rPr>
      <t>b</t>
    </r>
  </si>
  <si>
    <t>Cottey College</t>
  </si>
  <si>
    <t>Culver-Stockton College</t>
  </si>
  <si>
    <r>
      <t>Drury University</t>
    </r>
    <r>
      <rPr>
        <b/>
        <vertAlign val="superscript"/>
        <sz val="11"/>
        <color theme="1"/>
        <rFont val="Book Antiqua"/>
        <family val="1"/>
      </rPr>
      <t>c</t>
    </r>
  </si>
  <si>
    <t>Drury University - CCPS</t>
  </si>
  <si>
    <t>Evangel University</t>
  </si>
  <si>
    <t>Fontbonne University</t>
  </si>
  <si>
    <t>(data currently unavailable)</t>
  </si>
  <si>
    <r>
      <t>Lindenwood University</t>
    </r>
    <r>
      <rPr>
        <b/>
        <vertAlign val="superscript"/>
        <sz val="11"/>
        <color theme="1"/>
        <rFont val="Book Antiqua"/>
        <family val="1"/>
      </rPr>
      <t>d</t>
    </r>
  </si>
  <si>
    <t>Maryville University</t>
  </si>
  <si>
    <t>Missouri Baptist University</t>
  </si>
  <si>
    <t>Missouri Valley College</t>
  </si>
  <si>
    <t>Park University</t>
  </si>
  <si>
    <t>Rockhurst University</t>
  </si>
  <si>
    <r>
      <t>Saint Louis University</t>
    </r>
    <r>
      <rPr>
        <b/>
        <vertAlign val="superscript"/>
        <sz val="11"/>
        <color theme="1"/>
        <rFont val="Book Antiqua"/>
        <family val="1"/>
      </rPr>
      <t>e</t>
    </r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</si>
  <si>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</si>
  <si>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</si>
  <si>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</si>
  <si>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</si>
  <si>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</si>
  <si>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</si>
  <si>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</si>
  <si>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Statewide Totals - Independents</t>
  </si>
  <si>
    <t>Statewide Totals - ALL INSTITUTIONS</t>
  </si>
  <si>
    <t>a) Wentworth Military Academy closed following the 2016-17 academic year.</t>
  </si>
  <si>
    <t>b) Columbia College switched term structures in 2016 to allow year round classes.</t>
  </si>
  <si>
    <t>c) Drury University split its institutioanl reporting in 2018. Percentage change figures for Drury University include the College of Continuing Professional Studies (CCPS).</t>
  </si>
  <si>
    <t>d) Lindenwood University changed from continuous / program enrollment reporting to academic year / census date reporting in fall 2015</t>
  </si>
  <si>
    <t xml:space="preserve">e) In Fall 2017, Saint Louis University moved its census date up therefore capturing significantly fewer dual credit students. Also, the students from Spain campus were excluded in accordance with IPEDS guidelines. </t>
  </si>
  <si>
    <t>f) Hannibal-Lagrange University has been removed from the sector and statewide totals due to data missingness.</t>
  </si>
  <si>
    <r>
      <t>Hannibal-LaGrange University</t>
    </r>
    <r>
      <rPr>
        <b/>
        <vertAlign val="superscript"/>
        <sz val="11"/>
        <color theme="1"/>
        <rFont val="Book Antiqua"/>
        <family val="1"/>
      </rPr>
      <t>f</t>
    </r>
  </si>
  <si>
    <t>** 2023 FTE data updated 1/23/2024 to correct calculation error.</t>
  </si>
  <si>
    <t>* 2023 FTE data updated 1/23/2024 to correct calculation error.</t>
  </si>
  <si>
    <t>* Institution submitted revised fall 2023 data on 1/26/2024.</t>
  </si>
  <si>
    <t>** Institution submitted revised fall 2023 data on 1/26/2024.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</si>
</sst>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vertAlign val="superscript"/>
      <sz val="11"/>
      <color theme="1"/>
      <name val="Book Antiqua"/>
      <family val="1"/>
    </font>
    <font>
      <sz val="11"/>
      <name val="Book Antiqua"/>
      <family val="1"/>
    </font>
    <font>
      <sz val="8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3" fontId="2" fillId="0" borderId="1" xfId="0" applyNumberFormat="1" applyFont="1" applyFill="1" applyBorder="1"/>
    <xf numFmtId="164" fontId="2" fillId="0" borderId="1" xfId="0" applyNumberFormat="1" applyFont="1" applyFill="1" applyBorder="1"/>
    <xf numFmtId="0" fontId="3" fillId="0" borderId="1" xfId="0" applyFont="1" applyFill="1" applyBorder="1"/>
    <xf numFmtId="0" fontId="2" fillId="0" borderId="0" xfId="0" applyFont="1" applyAlignment="1">
      <alignment vertical="center" textRotation="90" wrapText="1"/>
    </xf>
    <xf numFmtId="0" fontId="3" fillId="0" borderId="0" xfId="0" applyFont="1" applyFill="1"/>
    <xf numFmtId="0" fontId="3" fillId="0" borderId="0" xfId="0" applyFont="1"/>
    <xf numFmtId="0" fontId="2" fillId="0" borderId="1" xfId="0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textRotation="90" wrapText="1"/>
    </xf>
    <xf numFmtId="3" fontId="3" fillId="2" borderId="1" xfId="1" applyNumberFormat="1" applyFont="1" applyFill="1" applyBorder="1"/>
    <xf numFmtId="3" fontId="3" fillId="2" borderId="4" xfId="1" applyNumberFormat="1" applyFont="1" applyFill="1" applyBorder="1"/>
    <xf numFmtId="164" fontId="3" fillId="0" borderId="4" xfId="0" applyNumberFormat="1" applyFont="1" applyFill="1" applyBorder="1"/>
    <xf numFmtId="3" fontId="3" fillId="0" borderId="5" xfId="1" applyNumberFormat="1" applyFont="1" applyFill="1" applyBorder="1"/>
    <xf numFmtId="3" fontId="3" fillId="0" borderId="8" xfId="1" applyNumberFormat="1" applyFont="1" applyFill="1" applyBorder="1"/>
    <xf numFmtId="164" fontId="3" fillId="0" borderId="8" xfId="0" applyNumberFormat="1" applyFont="1" applyFill="1" applyBorder="1"/>
    <xf numFmtId="3" fontId="5" fillId="0" borderId="1" xfId="1" applyNumberFormat="1" applyFont="1" applyFill="1" applyBorder="1"/>
    <xf numFmtId="0" fontId="3" fillId="0" borderId="1" xfId="0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Fill="1" applyBorder="1"/>
    <xf numFmtId="3" fontId="3" fillId="0" borderId="8" xfId="0" applyNumberFormat="1" applyFont="1" applyFill="1" applyBorder="1"/>
    <xf numFmtId="0" fontId="6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3" fontId="3" fillId="0" borderId="5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zoomScaleNormal="100" workbookViewId="0"/>
  </sheetViews>
  <sheetFormatPr defaultRowHeight="15" x14ac:dyDescent="0.25"/>
  <cols>
    <col min="2" max="2" width="43.7109375" bestFit="1" customWidth="1"/>
    <col min="3" max="11" width="10.7109375" customWidth="1"/>
  </cols>
  <sheetData>
    <row r="1" spans="1:11" x14ac:dyDescent="0.25">
      <c r="A1" s="1" t="s">
        <v>0</v>
      </c>
      <c r="B1" s="1"/>
      <c r="C1" s="1"/>
      <c r="E1" s="2"/>
      <c r="F1" s="2"/>
      <c r="G1" s="2"/>
      <c r="H1" s="2"/>
      <c r="I1" s="2"/>
    </row>
    <row r="2" spans="1:11" x14ac:dyDescent="0.25">
      <c r="A2" s="1" t="s">
        <v>1</v>
      </c>
      <c r="B2" s="1"/>
      <c r="C2" s="1"/>
      <c r="E2" s="2"/>
      <c r="F2" s="2"/>
      <c r="G2" s="2"/>
      <c r="H2" s="2"/>
      <c r="I2" s="2"/>
    </row>
    <row r="3" spans="1:11" x14ac:dyDescent="0.25">
      <c r="E3" s="2"/>
      <c r="F3" s="2"/>
      <c r="G3" s="2"/>
      <c r="H3" s="2"/>
      <c r="I3" s="2"/>
    </row>
    <row r="4" spans="1:11" ht="30" x14ac:dyDescent="0.3">
      <c r="A4" s="3"/>
      <c r="B4" s="3"/>
      <c r="C4" s="4">
        <v>2018</v>
      </c>
      <c r="D4" s="5">
        <v>2019</v>
      </c>
      <c r="E4" s="5">
        <v>2020</v>
      </c>
      <c r="F4" s="5">
        <v>2021</v>
      </c>
      <c r="G4" s="5">
        <v>2022</v>
      </c>
      <c r="H4" s="5">
        <v>2023</v>
      </c>
      <c r="I4" s="5" t="s">
        <v>2</v>
      </c>
      <c r="J4" s="4" t="s">
        <v>3</v>
      </c>
      <c r="K4" s="4" t="s">
        <v>4</v>
      </c>
    </row>
    <row r="5" spans="1:11" ht="16.5" x14ac:dyDescent="0.3">
      <c r="A5" s="32" t="s">
        <v>5</v>
      </c>
      <c r="B5" s="6" t="s">
        <v>6</v>
      </c>
      <c r="C5" s="7">
        <v>4521</v>
      </c>
      <c r="D5" s="7">
        <v>4398</v>
      </c>
      <c r="E5" s="7">
        <v>4197</v>
      </c>
      <c r="F5" s="7">
        <v>3982</v>
      </c>
      <c r="G5" s="7">
        <v>4032</v>
      </c>
      <c r="H5" s="7">
        <v>3864</v>
      </c>
      <c r="I5" s="8">
        <f>(H5-G5)/G5</f>
        <v>-4.1666666666666664E-2</v>
      </c>
      <c r="J5" s="8">
        <f>(H5-E5)/E5</f>
        <v>-7.9342387419585422E-2</v>
      </c>
      <c r="K5" s="8">
        <f>(H5-C5)/C5</f>
        <v>-0.14532183145321831</v>
      </c>
    </row>
    <row r="6" spans="1:11" ht="16.5" x14ac:dyDescent="0.3">
      <c r="A6" s="32"/>
      <c r="B6" s="6" t="s">
        <v>7</v>
      </c>
      <c r="C6" s="7">
        <v>2629</v>
      </c>
      <c r="D6" s="7">
        <v>2649</v>
      </c>
      <c r="E6" s="7">
        <v>2593</v>
      </c>
      <c r="F6" s="7">
        <v>2657</v>
      </c>
      <c r="G6" s="7">
        <v>2692</v>
      </c>
      <c r="H6" s="7">
        <v>2638</v>
      </c>
      <c r="I6" s="8">
        <f t="shared" ref="I6:I36" si="0">(H6-G6)/G6</f>
        <v>-2.0059435364041606E-2</v>
      </c>
      <c r="J6" s="8">
        <f t="shared" ref="J6:J36" si="1">(H6-E6)/E6</f>
        <v>1.7354415734670267E-2</v>
      </c>
      <c r="K6" s="8">
        <f t="shared" ref="K6:K36" si="2">(H6-C6)/C6</f>
        <v>3.4233548877900342E-3</v>
      </c>
    </row>
    <row r="7" spans="1:11" ht="16.5" x14ac:dyDescent="0.3">
      <c r="A7" s="32"/>
      <c r="B7" s="6" t="s">
        <v>8</v>
      </c>
      <c r="C7" s="7">
        <v>4431</v>
      </c>
      <c r="D7" s="7">
        <v>4196</v>
      </c>
      <c r="E7" s="7">
        <v>3735</v>
      </c>
      <c r="F7" s="7">
        <v>3672</v>
      </c>
      <c r="G7" s="7">
        <v>3613</v>
      </c>
      <c r="H7" s="7">
        <v>3756</v>
      </c>
      <c r="I7" s="8">
        <f t="shared" si="0"/>
        <v>3.9579296983116526E-2</v>
      </c>
      <c r="J7" s="8">
        <f t="shared" si="1"/>
        <v>5.6224899598393578E-3</v>
      </c>
      <c r="K7" s="8">
        <f t="shared" si="2"/>
        <v>-0.15233581584292485</v>
      </c>
    </row>
    <row r="8" spans="1:11" ht="16.5" x14ac:dyDescent="0.3">
      <c r="A8" s="32"/>
      <c r="B8" s="6" t="s">
        <v>9</v>
      </c>
      <c r="C8" s="7">
        <v>16351</v>
      </c>
      <c r="D8" s="7">
        <v>15770</v>
      </c>
      <c r="E8" s="7">
        <v>13085</v>
      </c>
      <c r="F8" s="7">
        <v>13874</v>
      </c>
      <c r="G8" s="7">
        <v>12872</v>
      </c>
      <c r="H8" s="7">
        <v>12994</v>
      </c>
      <c r="I8" s="8">
        <f t="shared" si="0"/>
        <v>9.4779366065879424E-3</v>
      </c>
      <c r="J8" s="8">
        <f t="shared" si="1"/>
        <v>-6.9545280855941921E-3</v>
      </c>
      <c r="K8" s="8">
        <f t="shared" si="2"/>
        <v>-0.20530854381994984</v>
      </c>
    </row>
    <row r="9" spans="1:11" ht="16.5" x14ac:dyDescent="0.3">
      <c r="A9" s="32"/>
      <c r="B9" s="6" t="s">
        <v>10</v>
      </c>
      <c r="C9" s="7">
        <v>2885</v>
      </c>
      <c r="D9" s="7">
        <v>2640</v>
      </c>
      <c r="E9" s="7">
        <v>2411</v>
      </c>
      <c r="F9" s="7">
        <v>2282</v>
      </c>
      <c r="G9" s="7">
        <v>2289</v>
      </c>
      <c r="H9" s="7">
        <v>2389</v>
      </c>
      <c r="I9" s="8">
        <f t="shared" si="0"/>
        <v>4.3687199650502405E-2</v>
      </c>
      <c r="J9" s="8">
        <f t="shared" si="1"/>
        <v>-9.1248444628784734E-3</v>
      </c>
      <c r="K9" s="8">
        <f t="shared" si="2"/>
        <v>-0.17192374350086656</v>
      </c>
    </row>
    <row r="10" spans="1:11" ht="16.5" x14ac:dyDescent="0.3">
      <c r="A10" s="32"/>
      <c r="B10" s="6" t="s">
        <v>11</v>
      </c>
      <c r="C10" s="7">
        <v>1869</v>
      </c>
      <c r="D10" s="7">
        <v>1951</v>
      </c>
      <c r="E10" s="7">
        <v>1920</v>
      </c>
      <c r="F10" s="7">
        <v>1960</v>
      </c>
      <c r="G10" s="7">
        <v>1770</v>
      </c>
      <c r="H10" s="7">
        <v>1772</v>
      </c>
      <c r="I10" s="8">
        <f t="shared" si="0"/>
        <v>1.1299435028248588E-3</v>
      </c>
      <c r="J10" s="8">
        <f t="shared" si="1"/>
        <v>-7.7083333333333337E-2</v>
      </c>
      <c r="K10" s="8">
        <f t="shared" si="2"/>
        <v>-5.1899411449973246E-2</v>
      </c>
    </row>
    <row r="11" spans="1:11" ht="16.5" x14ac:dyDescent="0.3">
      <c r="A11" s="32"/>
      <c r="B11" s="6" t="s">
        <v>12</v>
      </c>
      <c r="C11" s="7">
        <v>5174</v>
      </c>
      <c r="D11" s="7">
        <v>4834</v>
      </c>
      <c r="E11" s="7">
        <v>4862</v>
      </c>
      <c r="F11" s="7">
        <v>4492</v>
      </c>
      <c r="G11" s="7">
        <v>5004</v>
      </c>
      <c r="H11" s="7">
        <v>4997</v>
      </c>
      <c r="I11" s="8">
        <f t="shared" si="0"/>
        <v>-1.398880895283773E-3</v>
      </c>
      <c r="J11" s="8">
        <f t="shared" si="1"/>
        <v>2.7766351295763061E-2</v>
      </c>
      <c r="K11" s="8">
        <f t="shared" si="2"/>
        <v>-3.4209509083880943E-2</v>
      </c>
    </row>
    <row r="12" spans="1:11" ht="16.5" x14ac:dyDescent="0.3">
      <c r="A12" s="32"/>
      <c r="B12" s="6" t="s">
        <v>13</v>
      </c>
      <c r="C12" s="7">
        <v>1855</v>
      </c>
      <c r="D12" s="7">
        <v>1746</v>
      </c>
      <c r="E12" s="7">
        <v>1599</v>
      </c>
      <c r="F12" s="7">
        <v>1644</v>
      </c>
      <c r="G12" s="7">
        <v>1772</v>
      </c>
      <c r="H12" s="7">
        <v>1853</v>
      </c>
      <c r="I12" s="8">
        <f t="shared" si="0"/>
        <v>4.5711060948081264E-2</v>
      </c>
      <c r="J12" s="8">
        <f t="shared" si="1"/>
        <v>0.15884928080050031</v>
      </c>
      <c r="K12" s="8">
        <f t="shared" si="2"/>
        <v>-1.0781671159029651E-3</v>
      </c>
    </row>
    <row r="13" spans="1:11" ht="16.5" x14ac:dyDescent="0.3">
      <c r="A13" s="32"/>
      <c r="B13" s="6" t="s">
        <v>14</v>
      </c>
      <c r="C13" s="7">
        <v>12217</v>
      </c>
      <c r="D13" s="7">
        <v>11758</v>
      </c>
      <c r="E13" s="7">
        <v>11236</v>
      </c>
      <c r="F13" s="7">
        <v>10553</v>
      </c>
      <c r="G13" s="7">
        <v>10889</v>
      </c>
      <c r="H13" s="7">
        <v>11036</v>
      </c>
      <c r="I13" s="8">
        <f t="shared" si="0"/>
        <v>1.3499862246303609E-2</v>
      </c>
      <c r="J13" s="8">
        <f t="shared" si="1"/>
        <v>-1.77999288002848E-2</v>
      </c>
      <c r="K13" s="8">
        <f t="shared" si="2"/>
        <v>-9.6668576573626916E-2</v>
      </c>
    </row>
    <row r="14" spans="1:11" ht="16.5" x14ac:dyDescent="0.3">
      <c r="A14" s="32"/>
      <c r="B14" s="6" t="s">
        <v>15</v>
      </c>
      <c r="C14" s="7">
        <v>6269</v>
      </c>
      <c r="D14" s="7">
        <v>6363</v>
      </c>
      <c r="E14" s="7">
        <v>6014</v>
      </c>
      <c r="F14" s="7">
        <v>5702</v>
      </c>
      <c r="G14" s="7">
        <v>5797</v>
      </c>
      <c r="H14" s="7">
        <v>5879</v>
      </c>
      <c r="I14" s="8">
        <f t="shared" si="0"/>
        <v>1.4145247541831982E-2</v>
      </c>
      <c r="J14" s="8">
        <f t="shared" si="1"/>
        <v>-2.2447622214832059E-2</v>
      </c>
      <c r="K14" s="8">
        <f t="shared" si="2"/>
        <v>-6.2210878928058704E-2</v>
      </c>
    </row>
    <row r="15" spans="1:11" ht="16.5" x14ac:dyDescent="0.3">
      <c r="A15" s="32"/>
      <c r="B15" s="6" t="s">
        <v>16</v>
      </c>
      <c r="C15" s="7">
        <v>18157</v>
      </c>
      <c r="D15" s="7">
        <v>17294</v>
      </c>
      <c r="E15" s="7">
        <v>15206</v>
      </c>
      <c r="F15" s="7">
        <v>14910</v>
      </c>
      <c r="G15" s="7">
        <v>14301</v>
      </c>
      <c r="H15" s="7">
        <v>14627</v>
      </c>
      <c r="I15" s="8">
        <f t="shared" si="0"/>
        <v>2.2795608698692398E-2</v>
      </c>
      <c r="J15" s="8">
        <f t="shared" si="1"/>
        <v>-3.8077074838879392E-2</v>
      </c>
      <c r="K15" s="8">
        <f t="shared" si="2"/>
        <v>-0.1944153769895908</v>
      </c>
    </row>
    <row r="16" spans="1:11" ht="16.5" x14ac:dyDescent="0.3">
      <c r="A16" s="32"/>
      <c r="B16" s="6" t="s">
        <v>17</v>
      </c>
      <c r="C16" s="7">
        <v>4728</v>
      </c>
      <c r="D16" s="7">
        <v>4284</v>
      </c>
      <c r="E16" s="7">
        <v>3927</v>
      </c>
      <c r="F16" s="7">
        <v>3783</v>
      </c>
      <c r="G16" s="7">
        <v>3724</v>
      </c>
      <c r="H16" s="7">
        <v>3754</v>
      </c>
      <c r="I16" s="8">
        <f t="shared" si="0"/>
        <v>8.0558539205155752E-3</v>
      </c>
      <c r="J16" s="8">
        <f t="shared" si="1"/>
        <v>-4.4053985230455818E-2</v>
      </c>
      <c r="K16" s="8">
        <f t="shared" si="2"/>
        <v>-0.2060067681895093</v>
      </c>
    </row>
    <row r="17" spans="1:11" ht="16.5" x14ac:dyDescent="0.3">
      <c r="A17" s="32"/>
      <c r="B17" s="6" t="s">
        <v>18</v>
      </c>
      <c r="C17" s="7">
        <v>1471</v>
      </c>
      <c r="D17" s="7">
        <v>1724</v>
      </c>
      <c r="E17" s="7">
        <v>1927</v>
      </c>
      <c r="F17" s="7">
        <v>2023</v>
      </c>
      <c r="G17" s="7">
        <v>2187</v>
      </c>
      <c r="H17" s="7">
        <v>2259</v>
      </c>
      <c r="I17" s="8">
        <f t="shared" si="0"/>
        <v>3.292181069958848E-2</v>
      </c>
      <c r="J17" s="8">
        <f t="shared" si="1"/>
        <v>0.17228853139595227</v>
      </c>
      <c r="K17" s="8">
        <f t="shared" si="2"/>
        <v>0.53569000679809653</v>
      </c>
    </row>
    <row r="18" spans="1:11" ht="16.5" x14ac:dyDescent="0.3">
      <c r="A18" s="32"/>
      <c r="B18" s="6" t="s">
        <v>19</v>
      </c>
      <c r="C18" s="7">
        <v>3076</v>
      </c>
      <c r="D18" s="7">
        <v>2965</v>
      </c>
      <c r="E18" s="7">
        <v>2753</v>
      </c>
      <c r="F18" s="7">
        <v>2685</v>
      </c>
      <c r="G18" s="7">
        <v>2623</v>
      </c>
      <c r="H18" s="7">
        <v>2682</v>
      </c>
      <c r="I18" s="8">
        <f t="shared" si="0"/>
        <v>2.2493328250095309E-2</v>
      </c>
      <c r="J18" s="8">
        <f t="shared" si="1"/>
        <v>-2.5790047221213221E-2</v>
      </c>
      <c r="K18" s="8">
        <f t="shared" si="2"/>
        <v>-0.12808842652795838</v>
      </c>
    </row>
    <row r="19" spans="1:11" x14ac:dyDescent="0.25">
      <c r="A19" s="32"/>
      <c r="B19" s="6" t="s">
        <v>20</v>
      </c>
      <c r="C19" s="9">
        <f t="shared" ref="C19:G19" si="3">SUM(C5:C18)</f>
        <v>85633</v>
      </c>
      <c r="D19" s="9">
        <f t="shared" si="3"/>
        <v>82572</v>
      </c>
      <c r="E19" s="9">
        <f t="shared" si="3"/>
        <v>75465</v>
      </c>
      <c r="F19" s="9">
        <f t="shared" si="3"/>
        <v>74219</v>
      </c>
      <c r="G19" s="9">
        <f t="shared" si="3"/>
        <v>73565</v>
      </c>
      <c r="H19" s="9">
        <f>SUM(H5:H18)</f>
        <v>74500</v>
      </c>
      <c r="I19" s="10">
        <f t="shared" si="0"/>
        <v>1.2709848433358255E-2</v>
      </c>
      <c r="J19" s="10">
        <f t="shared" si="1"/>
        <v>-1.2787384880408136E-2</v>
      </c>
      <c r="K19" s="10">
        <f t="shared" si="2"/>
        <v>-0.13000829119615101</v>
      </c>
    </row>
    <row r="20" spans="1:11" ht="16.5" x14ac:dyDescent="0.3">
      <c r="A20" s="3"/>
      <c r="B20" s="11"/>
      <c r="C20" s="11"/>
      <c r="D20" s="11"/>
      <c r="E20" s="11"/>
      <c r="F20" s="11"/>
      <c r="G20" s="11"/>
      <c r="H20" s="11"/>
      <c r="I20" s="8"/>
      <c r="J20" s="8"/>
      <c r="K20" s="8"/>
    </row>
    <row r="21" spans="1:11" ht="16.5" x14ac:dyDescent="0.3">
      <c r="A21" s="32" t="s">
        <v>21</v>
      </c>
      <c r="B21" s="6" t="s">
        <v>22</v>
      </c>
      <c r="C21" s="7">
        <v>1716</v>
      </c>
      <c r="D21" s="7">
        <v>1630</v>
      </c>
      <c r="E21" s="7">
        <v>1400</v>
      </c>
      <c r="F21" s="7">
        <v>1210</v>
      </c>
      <c r="G21" s="7">
        <v>1084</v>
      </c>
      <c r="H21" s="7">
        <v>1098</v>
      </c>
      <c r="I21" s="8">
        <f t="shared" si="0"/>
        <v>1.2915129151291513E-2</v>
      </c>
      <c r="J21" s="8">
        <f t="shared" si="1"/>
        <v>-0.21571428571428572</v>
      </c>
      <c r="K21" s="8">
        <f t="shared" si="2"/>
        <v>-0.36013986013986016</v>
      </c>
    </row>
    <row r="22" spans="1:11" ht="16.5" x14ac:dyDescent="0.3">
      <c r="A22" s="32"/>
      <c r="B22" s="6" t="s">
        <v>23</v>
      </c>
      <c r="C22" s="7">
        <v>2478</v>
      </c>
      <c r="D22" s="7">
        <v>2436</v>
      </c>
      <c r="E22" s="7">
        <v>2012</v>
      </c>
      <c r="F22" s="7">
        <v>1794</v>
      </c>
      <c r="G22" s="7">
        <v>1833</v>
      </c>
      <c r="H22" s="7">
        <v>1799</v>
      </c>
      <c r="I22" s="8">
        <f t="shared" si="0"/>
        <v>-1.8548827059465357E-2</v>
      </c>
      <c r="J22" s="8">
        <f t="shared" si="1"/>
        <v>-0.1058648111332008</v>
      </c>
      <c r="K22" s="8">
        <f t="shared" si="2"/>
        <v>-0.27401129943502822</v>
      </c>
    </row>
    <row r="23" spans="1:11" ht="16.5" x14ac:dyDescent="0.3">
      <c r="A23" s="32"/>
      <c r="B23" s="6" t="s">
        <v>24</v>
      </c>
      <c r="C23" s="7">
        <v>5989</v>
      </c>
      <c r="D23" s="7">
        <v>5586</v>
      </c>
      <c r="E23" s="7">
        <v>5036</v>
      </c>
      <c r="F23" s="7">
        <v>4346</v>
      </c>
      <c r="G23" s="7">
        <v>4135</v>
      </c>
      <c r="H23" s="7">
        <v>4087</v>
      </c>
      <c r="I23" s="8">
        <f t="shared" si="0"/>
        <v>-1.1608222490931077E-2</v>
      </c>
      <c r="J23" s="8">
        <f t="shared" si="1"/>
        <v>-0.18844320889594918</v>
      </c>
      <c r="K23" s="8">
        <f t="shared" si="2"/>
        <v>-0.31758223409584235</v>
      </c>
    </row>
    <row r="24" spans="1:11" ht="16.5" x14ac:dyDescent="0.3">
      <c r="A24" s="32"/>
      <c r="B24" s="6" t="s">
        <v>25</v>
      </c>
      <c r="C24" s="7">
        <v>23697</v>
      </c>
      <c r="D24" s="7">
        <v>23450</v>
      </c>
      <c r="E24" s="7">
        <v>23502</v>
      </c>
      <c r="F24" s="7">
        <v>22926</v>
      </c>
      <c r="G24" s="7">
        <v>22531</v>
      </c>
      <c r="H24" s="7">
        <v>23418</v>
      </c>
      <c r="I24" s="8">
        <f t="shared" si="0"/>
        <v>3.9367981891615993E-2</v>
      </c>
      <c r="J24" s="8">
        <f t="shared" si="1"/>
        <v>-3.5741639009446006E-3</v>
      </c>
      <c r="K24" s="8">
        <f t="shared" si="2"/>
        <v>-1.1773642233194076E-2</v>
      </c>
    </row>
    <row r="25" spans="1:11" ht="16.5" x14ac:dyDescent="0.3">
      <c r="A25" s="32"/>
      <c r="B25" s="6" t="s">
        <v>26</v>
      </c>
      <c r="C25" s="7">
        <v>8601</v>
      </c>
      <c r="D25" s="7">
        <v>8088</v>
      </c>
      <c r="E25" s="7">
        <v>7642</v>
      </c>
      <c r="F25" s="7">
        <v>7241</v>
      </c>
      <c r="G25" s="7">
        <v>7080</v>
      </c>
      <c r="H25" s="7">
        <v>7156</v>
      </c>
      <c r="I25" s="8">
        <f t="shared" si="0"/>
        <v>1.0734463276836158E-2</v>
      </c>
      <c r="J25" s="8">
        <f t="shared" si="1"/>
        <v>-6.3595917299136356E-2</v>
      </c>
      <c r="K25" s="8">
        <f t="shared" si="2"/>
        <v>-0.16800372049761655</v>
      </c>
    </row>
    <row r="26" spans="1:11" ht="16.5" x14ac:dyDescent="0.3">
      <c r="A26" s="32"/>
      <c r="B26" s="6" t="s">
        <v>27</v>
      </c>
      <c r="C26" s="7">
        <v>5684</v>
      </c>
      <c r="D26" s="7">
        <v>5413</v>
      </c>
      <c r="E26" s="7">
        <v>4902</v>
      </c>
      <c r="F26" s="7">
        <v>4386</v>
      </c>
      <c r="G26" s="7">
        <v>4023</v>
      </c>
      <c r="H26" s="7">
        <v>3815</v>
      </c>
      <c r="I26" s="8">
        <f t="shared" si="0"/>
        <v>-5.1702709420830224E-2</v>
      </c>
      <c r="J26" s="8">
        <f t="shared" si="1"/>
        <v>-0.22174622603019176</v>
      </c>
      <c r="K26" s="8">
        <f t="shared" si="2"/>
        <v>-0.3288177339901478</v>
      </c>
    </row>
    <row r="27" spans="1:11" ht="16.5" x14ac:dyDescent="0.3">
      <c r="A27" s="32"/>
      <c r="B27" s="6" t="s">
        <v>28</v>
      </c>
      <c r="C27" s="7">
        <v>6855</v>
      </c>
      <c r="D27" s="7">
        <v>7102</v>
      </c>
      <c r="E27" s="7">
        <v>7262</v>
      </c>
      <c r="F27" s="7">
        <v>7868</v>
      </c>
      <c r="G27" s="7">
        <v>8503</v>
      </c>
      <c r="H27" s="7">
        <v>9662</v>
      </c>
      <c r="I27" s="8">
        <f t="shared" si="0"/>
        <v>0.13630483358814535</v>
      </c>
      <c r="J27" s="8">
        <f t="shared" si="1"/>
        <v>0.33048746901679976</v>
      </c>
      <c r="K27" s="8">
        <f t="shared" si="2"/>
        <v>0.40948212983223925</v>
      </c>
    </row>
    <row r="28" spans="1:11" ht="16.5" x14ac:dyDescent="0.3">
      <c r="A28" s="32"/>
      <c r="B28" s="6" t="s">
        <v>29</v>
      </c>
      <c r="C28" s="7">
        <v>11038</v>
      </c>
      <c r="D28" s="7">
        <v>10603</v>
      </c>
      <c r="E28" s="7">
        <v>9984</v>
      </c>
      <c r="F28" s="7">
        <v>9838</v>
      </c>
      <c r="G28" s="7">
        <v>9914</v>
      </c>
      <c r="H28" s="7">
        <v>9677</v>
      </c>
      <c r="I28" s="8">
        <f t="shared" si="0"/>
        <v>-2.3905588057292718E-2</v>
      </c>
      <c r="J28" s="8">
        <f t="shared" si="1"/>
        <v>-3.0749198717948716E-2</v>
      </c>
      <c r="K28" s="8">
        <f t="shared" si="2"/>
        <v>-0.1233013227033883</v>
      </c>
    </row>
    <row r="29" spans="1:11" ht="16.5" x14ac:dyDescent="0.3">
      <c r="A29" s="32"/>
      <c r="B29" s="6" t="s">
        <v>30</v>
      </c>
      <c r="C29" s="7">
        <v>5842</v>
      </c>
      <c r="D29" s="7">
        <v>5222</v>
      </c>
      <c r="E29" s="7">
        <v>4655</v>
      </c>
      <c r="F29" s="7">
        <v>4225</v>
      </c>
      <c r="G29" s="7">
        <v>3960</v>
      </c>
      <c r="H29" s="7">
        <v>3636</v>
      </c>
      <c r="I29" s="8">
        <f t="shared" si="0"/>
        <v>-8.1818181818181818E-2</v>
      </c>
      <c r="J29" s="8">
        <f t="shared" si="1"/>
        <v>-0.21890440386680987</v>
      </c>
      <c r="K29" s="8">
        <f t="shared" si="2"/>
        <v>-0.37761040739472784</v>
      </c>
    </row>
    <row r="30" spans="1:11" ht="16.5" x14ac:dyDescent="0.3">
      <c r="A30" s="32"/>
      <c r="B30" s="6" t="s">
        <v>31</v>
      </c>
      <c r="C30" s="7">
        <v>11487</v>
      </c>
      <c r="D30" s="7">
        <v>11229</v>
      </c>
      <c r="E30" s="7">
        <v>9959</v>
      </c>
      <c r="F30" s="7">
        <v>10530</v>
      </c>
      <c r="G30" s="7">
        <v>11637</v>
      </c>
      <c r="H30" s="7">
        <v>12788</v>
      </c>
      <c r="I30" s="8">
        <f t="shared" si="0"/>
        <v>9.8908653433015387E-2</v>
      </c>
      <c r="J30" s="8">
        <f t="shared" si="1"/>
        <v>0.28406466512702078</v>
      </c>
      <c r="K30" s="8">
        <f t="shared" si="2"/>
        <v>0.11325846609210412</v>
      </c>
    </row>
    <row r="31" spans="1:11" ht="16.5" x14ac:dyDescent="0.3">
      <c r="A31" s="32"/>
      <c r="B31" s="6" t="s">
        <v>32</v>
      </c>
      <c r="C31" s="7">
        <v>29843</v>
      </c>
      <c r="D31" s="7">
        <v>30014</v>
      </c>
      <c r="E31" s="7">
        <v>31089</v>
      </c>
      <c r="F31" s="7">
        <v>31401</v>
      </c>
      <c r="G31" s="7">
        <v>31304</v>
      </c>
      <c r="H31" s="7">
        <v>31013</v>
      </c>
      <c r="I31" s="8">
        <f t="shared" si="0"/>
        <v>-9.295936621518017E-3</v>
      </c>
      <c r="J31" s="8">
        <f t="shared" si="1"/>
        <v>-2.4445945511274085E-3</v>
      </c>
      <c r="K31" s="8">
        <f t="shared" si="2"/>
        <v>3.9205173742586204E-2</v>
      </c>
    </row>
    <row r="32" spans="1:11" ht="16.5" x14ac:dyDescent="0.3">
      <c r="A32" s="32"/>
      <c r="B32" s="6" t="s">
        <v>33</v>
      </c>
      <c r="C32" s="7">
        <v>16375</v>
      </c>
      <c r="D32" s="7">
        <v>16388</v>
      </c>
      <c r="E32" s="7">
        <v>16147</v>
      </c>
      <c r="F32" s="7">
        <v>16003</v>
      </c>
      <c r="G32" s="7">
        <v>15703</v>
      </c>
      <c r="H32" s="7">
        <v>15277</v>
      </c>
      <c r="I32" s="8">
        <f t="shared" si="0"/>
        <v>-2.7128574157804241E-2</v>
      </c>
      <c r="J32" s="8">
        <f t="shared" si="1"/>
        <v>-5.3879977704836809E-2</v>
      </c>
      <c r="K32" s="8">
        <f t="shared" si="2"/>
        <v>-6.7053435114503818E-2</v>
      </c>
    </row>
    <row r="33" spans="1:11" ht="16.5" x14ac:dyDescent="0.3">
      <c r="A33" s="32"/>
      <c r="B33" s="6" t="s">
        <v>34</v>
      </c>
      <c r="C33" s="7">
        <v>16441</v>
      </c>
      <c r="D33" s="7">
        <v>15988</v>
      </c>
      <c r="E33" s="7">
        <v>13874</v>
      </c>
      <c r="F33" s="7">
        <v>15189</v>
      </c>
      <c r="G33" s="7">
        <v>15181</v>
      </c>
      <c r="H33" s="7">
        <v>14800</v>
      </c>
      <c r="I33" s="8">
        <f t="shared" si="0"/>
        <v>-2.509716092484026E-2</v>
      </c>
      <c r="J33" s="8">
        <f t="shared" si="1"/>
        <v>6.6743549084618714E-2</v>
      </c>
      <c r="K33" s="8">
        <f t="shared" si="2"/>
        <v>-9.9811446992275413E-2</v>
      </c>
    </row>
    <row r="34" spans="1:11" x14ac:dyDescent="0.25">
      <c r="A34" s="32"/>
      <c r="B34" s="6" t="s">
        <v>20</v>
      </c>
      <c r="C34" s="9">
        <f t="shared" ref="C34:G34" si="4">SUM(C21:C33)</f>
        <v>146046</v>
      </c>
      <c r="D34" s="9">
        <f t="shared" si="4"/>
        <v>143149</v>
      </c>
      <c r="E34" s="9">
        <f t="shared" si="4"/>
        <v>137464</v>
      </c>
      <c r="F34" s="9">
        <f t="shared" si="4"/>
        <v>136957</v>
      </c>
      <c r="G34" s="9">
        <f t="shared" si="4"/>
        <v>136888</v>
      </c>
      <c r="H34" s="9">
        <f>SUM(H21:H33)</f>
        <v>138226</v>
      </c>
      <c r="I34" s="10">
        <f t="shared" si="0"/>
        <v>9.7744141195722049E-3</v>
      </c>
      <c r="J34" s="10">
        <f t="shared" si="1"/>
        <v>5.5432695105627657E-3</v>
      </c>
      <c r="K34" s="10">
        <f t="shared" si="2"/>
        <v>-5.3544773564493379E-2</v>
      </c>
    </row>
    <row r="35" spans="1:11" ht="16.5" x14ac:dyDescent="0.3">
      <c r="A35" s="12"/>
      <c r="B35" s="13"/>
      <c r="C35" s="13"/>
      <c r="D35" s="13"/>
      <c r="E35" s="13"/>
      <c r="F35" s="13"/>
      <c r="G35" s="13"/>
      <c r="H35" s="13"/>
      <c r="I35" s="8"/>
      <c r="J35" s="8"/>
      <c r="K35" s="8"/>
    </row>
    <row r="36" spans="1:11" ht="16.5" x14ac:dyDescent="0.3">
      <c r="A36" s="14"/>
      <c r="B36" s="15" t="s">
        <v>35</v>
      </c>
      <c r="C36" s="9">
        <f t="shared" ref="C36:G36" si="5">C34+C19</f>
        <v>231679</v>
      </c>
      <c r="D36" s="9">
        <f t="shared" si="5"/>
        <v>225721</v>
      </c>
      <c r="E36" s="9">
        <f t="shared" si="5"/>
        <v>212929</v>
      </c>
      <c r="F36" s="9">
        <f t="shared" si="5"/>
        <v>211176</v>
      </c>
      <c r="G36" s="9">
        <f t="shared" si="5"/>
        <v>210453</v>
      </c>
      <c r="H36" s="9">
        <f>H19+H34</f>
        <v>212726</v>
      </c>
      <c r="I36" s="10">
        <f t="shared" si="0"/>
        <v>1.0800511278052581E-2</v>
      </c>
      <c r="J36" s="10">
        <f t="shared" si="1"/>
        <v>-9.5336943300348943E-4</v>
      </c>
      <c r="K36" s="10">
        <f t="shared" si="2"/>
        <v>-8.180715559027793E-2</v>
      </c>
    </row>
  </sheetData>
  <mergeCells count="2">
    <mergeCell ref="A5:A19"/>
    <mergeCell ref="A21:A34"/>
  </mergeCells>
  <pageMargins left="0.7" right="0.7" top="0.75" bottom="0.75" header="0.3" footer="0.3"/>
  <pageSetup scale="82" orientation="landscape" verticalDpi="597" r:id="rId1"/>
  <headerFooter>
    <oddFooter>&amp;LCoordinating Board for Higher Education 
Tab 18 Attachment, Fall 2018-2023 Enrollment Tables 
December 6, 2023 | 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zoomScaleNormal="100" workbookViewId="0"/>
  </sheetViews>
  <sheetFormatPr defaultRowHeight="15" x14ac:dyDescent="0.25"/>
  <cols>
    <col min="2" max="2" width="43.7109375" bestFit="1" customWidth="1"/>
    <col min="3" max="11" width="10.7109375" customWidth="1"/>
  </cols>
  <sheetData>
    <row r="1" spans="1:11" x14ac:dyDescent="0.25">
      <c r="A1" s="1" t="s">
        <v>36</v>
      </c>
      <c r="B1" s="1"/>
      <c r="D1" s="2"/>
      <c r="E1" s="2"/>
      <c r="F1" s="2"/>
      <c r="G1" s="2"/>
      <c r="H1" s="2"/>
    </row>
    <row r="2" spans="1:11" x14ac:dyDescent="0.25">
      <c r="A2" s="1" t="s">
        <v>1</v>
      </c>
      <c r="B2" s="1"/>
      <c r="D2" s="2"/>
      <c r="E2" s="2"/>
      <c r="F2" s="2"/>
      <c r="G2" s="2"/>
      <c r="H2" s="2"/>
    </row>
    <row r="3" spans="1:11" x14ac:dyDescent="0.25">
      <c r="D3" s="2"/>
      <c r="E3" s="2"/>
      <c r="F3" s="2"/>
      <c r="G3" s="2"/>
      <c r="H3" s="2"/>
    </row>
    <row r="4" spans="1:11" ht="30" x14ac:dyDescent="0.3">
      <c r="A4" s="3"/>
      <c r="B4" s="3"/>
      <c r="C4" s="4">
        <v>2018</v>
      </c>
      <c r="D4" s="5">
        <v>2019</v>
      </c>
      <c r="E4" s="5">
        <v>2020</v>
      </c>
      <c r="F4" s="5">
        <v>2021</v>
      </c>
      <c r="G4" s="5">
        <v>2022</v>
      </c>
      <c r="H4" s="5">
        <v>2023</v>
      </c>
      <c r="I4" s="4" t="s">
        <v>2</v>
      </c>
      <c r="J4" s="4" t="s">
        <v>3</v>
      </c>
      <c r="K4" s="4" t="s">
        <v>4</v>
      </c>
    </row>
    <row r="5" spans="1:11" ht="16.5" x14ac:dyDescent="0.3">
      <c r="A5" s="32" t="s">
        <v>5</v>
      </c>
      <c r="B5" s="6" t="s">
        <v>6</v>
      </c>
      <c r="C5" s="7">
        <v>2838.0666666699999</v>
      </c>
      <c r="D5" s="7">
        <v>2743.1333333429998</v>
      </c>
      <c r="E5" s="7">
        <v>2677.7999999999997</v>
      </c>
      <c r="F5" s="7">
        <v>2529.4000000100004</v>
      </c>
      <c r="G5" s="7">
        <v>2556.4666666670005</v>
      </c>
      <c r="H5" s="7">
        <v>2491.3999999999983</v>
      </c>
      <c r="I5" s="8">
        <f>(H5-G5)/G5</f>
        <v>-2.5451795446968621E-2</v>
      </c>
      <c r="J5" s="8">
        <f>(H5-E5)/E5</f>
        <v>-6.9609380835014362E-2</v>
      </c>
      <c r="K5" s="8">
        <f>(H5-C5)/C5</f>
        <v>-0.12214888069446142</v>
      </c>
    </row>
    <row r="6" spans="1:11" ht="16.5" x14ac:dyDescent="0.3">
      <c r="A6" s="32"/>
      <c r="B6" s="6" t="s">
        <v>7</v>
      </c>
      <c r="C6" s="7">
        <v>1737.8333333300002</v>
      </c>
      <c r="D6" s="7">
        <v>1676.566666657</v>
      </c>
      <c r="E6" s="7">
        <v>1642.2333333369997</v>
      </c>
      <c r="F6" s="7">
        <v>1724.5666666760003</v>
      </c>
      <c r="G6" s="7">
        <v>1775.9999999940001</v>
      </c>
      <c r="H6" s="7">
        <v>1730.2666666666646</v>
      </c>
      <c r="I6" s="8">
        <f t="shared" ref="I6:I36" si="0">(H6-G6)/G6</f>
        <v>-2.5750750747460565E-2</v>
      </c>
      <c r="J6" s="8">
        <f t="shared" ref="J6:J36" si="1">(H6-E6)/E6</f>
        <v>5.3605861933627978E-2</v>
      </c>
      <c r="K6" s="8">
        <f t="shared" ref="K6:K36" si="2">(H6-C6)/C6</f>
        <v>-4.3540807499856688E-3</v>
      </c>
    </row>
    <row r="7" spans="1:11" ht="16.5" x14ac:dyDescent="0.3">
      <c r="A7" s="32"/>
      <c r="B7" s="6" t="s">
        <v>8</v>
      </c>
      <c r="C7" s="7">
        <v>2879.366666637</v>
      </c>
      <c r="D7" s="7">
        <v>2734.2666666939999</v>
      </c>
      <c r="E7" s="7">
        <v>2429.8333333370001</v>
      </c>
      <c r="F7" s="7">
        <v>2407.2000000029998</v>
      </c>
      <c r="G7" s="7">
        <v>2410.066666663</v>
      </c>
      <c r="H7" s="7">
        <v>2440.3666666666591</v>
      </c>
      <c r="I7" s="8">
        <f t="shared" si="0"/>
        <v>1.257226632888655E-2</v>
      </c>
      <c r="J7" s="8">
        <f t="shared" si="1"/>
        <v>4.335002399194615E-3</v>
      </c>
      <c r="K7" s="8">
        <f t="shared" si="2"/>
        <v>-0.15246408352815921</v>
      </c>
    </row>
    <row r="8" spans="1:11" ht="16.5" x14ac:dyDescent="0.3">
      <c r="A8" s="32"/>
      <c r="B8" s="6" t="s">
        <v>9</v>
      </c>
      <c r="C8" s="7">
        <v>10045.466666696999</v>
      </c>
      <c r="D8" s="7">
        <v>9786.4666666999983</v>
      </c>
      <c r="E8" s="7">
        <v>8530.03333337</v>
      </c>
      <c r="F8" s="7">
        <v>8717.8666666669997</v>
      </c>
      <c r="G8" s="7">
        <v>8116.9999999669999</v>
      </c>
      <c r="H8" s="7">
        <v>8209.23333333347</v>
      </c>
      <c r="I8" s="8">
        <f t="shared" si="0"/>
        <v>1.1362983043839483E-2</v>
      </c>
      <c r="J8" s="8">
        <f t="shared" si="1"/>
        <v>-3.7608293836501348E-2</v>
      </c>
      <c r="K8" s="8">
        <f t="shared" si="2"/>
        <v>-0.18279223796053784</v>
      </c>
    </row>
    <row r="9" spans="1:11" ht="16.5" x14ac:dyDescent="0.3">
      <c r="A9" s="32"/>
      <c r="B9" s="6" t="s">
        <v>10</v>
      </c>
      <c r="C9" s="7">
        <v>2158.1333333369998</v>
      </c>
      <c r="D9" s="7">
        <v>1921</v>
      </c>
      <c r="E9" s="7">
        <v>1731.6000000060001</v>
      </c>
      <c r="F9" s="7">
        <v>1652.0666666670002</v>
      </c>
      <c r="G9" s="7">
        <v>1664.2666666702999</v>
      </c>
      <c r="H9" s="7">
        <v>1743.0666666666609</v>
      </c>
      <c r="I9" s="8">
        <f t="shared" si="0"/>
        <v>4.734818137889904E-2</v>
      </c>
      <c r="J9" s="8">
        <f t="shared" si="1"/>
        <v>6.6220066185153133E-3</v>
      </c>
      <c r="K9" s="8">
        <f t="shared" si="2"/>
        <v>-0.19232670208959923</v>
      </c>
    </row>
    <row r="10" spans="1:11" ht="16.5" x14ac:dyDescent="0.3">
      <c r="A10" s="32"/>
      <c r="B10" s="6" t="s">
        <v>11</v>
      </c>
      <c r="C10" s="7">
        <v>1127.1333333402999</v>
      </c>
      <c r="D10" s="7">
        <v>1123.6000000030001</v>
      </c>
      <c r="E10" s="7">
        <v>1083.53333333</v>
      </c>
      <c r="F10" s="7">
        <v>1065.0666666729999</v>
      </c>
      <c r="G10" s="7">
        <v>1015.9333333259999</v>
      </c>
      <c r="H10" s="7">
        <v>1060.3333333333362</v>
      </c>
      <c r="I10" s="8">
        <f t="shared" si="0"/>
        <v>4.3703655103015424E-2</v>
      </c>
      <c r="J10" s="8">
        <f t="shared" si="1"/>
        <v>-2.1411431732666426E-2</v>
      </c>
      <c r="K10" s="8">
        <f t="shared" si="2"/>
        <v>-5.9265393038283716E-2</v>
      </c>
    </row>
    <row r="11" spans="1:11" ht="16.5" x14ac:dyDescent="0.3">
      <c r="A11" s="32"/>
      <c r="B11" s="6" t="s">
        <v>12</v>
      </c>
      <c r="C11" s="7">
        <v>3263.6666666900001</v>
      </c>
      <c r="D11" s="7">
        <v>3083.0666666270008</v>
      </c>
      <c r="E11" s="7">
        <v>3139.2666666699997</v>
      </c>
      <c r="F11" s="7">
        <v>2858.3333333299997</v>
      </c>
      <c r="G11" s="7">
        <v>3119.6666667</v>
      </c>
      <c r="H11" s="7">
        <v>3109.6666666666642</v>
      </c>
      <c r="I11" s="8">
        <f t="shared" si="0"/>
        <v>-3.2054706805947838E-3</v>
      </c>
      <c r="J11" s="8">
        <f t="shared" si="1"/>
        <v>-9.4289536845029789E-3</v>
      </c>
      <c r="K11" s="8">
        <f t="shared" si="2"/>
        <v>-4.718619140707838E-2</v>
      </c>
    </row>
    <row r="12" spans="1:11" ht="16.5" x14ac:dyDescent="0.3">
      <c r="A12" s="32"/>
      <c r="B12" s="6" t="s">
        <v>13</v>
      </c>
      <c r="C12" s="7">
        <v>1131.1333333269999</v>
      </c>
      <c r="D12" s="7">
        <v>1080.5999999967</v>
      </c>
      <c r="E12" s="7">
        <v>1014.0666666730001</v>
      </c>
      <c r="F12" s="7">
        <v>1054.066666663</v>
      </c>
      <c r="G12" s="7">
        <v>1129.2666666730001</v>
      </c>
      <c r="H12" s="7">
        <v>1189.8666666666691</v>
      </c>
      <c r="I12" s="8">
        <f t="shared" si="0"/>
        <v>5.3663144217482472E-2</v>
      </c>
      <c r="J12" s="8">
        <f t="shared" si="1"/>
        <v>0.17336138320219346</v>
      </c>
      <c r="K12" s="8">
        <f t="shared" si="2"/>
        <v>5.1924323693049425E-2</v>
      </c>
    </row>
    <row r="13" spans="1:11" ht="16.5" x14ac:dyDescent="0.3">
      <c r="A13" s="32"/>
      <c r="B13" s="6" t="s">
        <v>14</v>
      </c>
      <c r="C13" s="7">
        <v>7889.3333333400005</v>
      </c>
      <c r="D13" s="7">
        <v>7673.8000000299999</v>
      </c>
      <c r="E13" s="7">
        <v>7427.5999999999995</v>
      </c>
      <c r="F13" s="7">
        <v>6988.0666666699999</v>
      </c>
      <c r="G13" s="7">
        <v>6975.93333334</v>
      </c>
      <c r="H13" s="7">
        <v>7028.0000000000819</v>
      </c>
      <c r="I13" s="8">
        <f t="shared" si="0"/>
        <v>7.4637563422861606E-3</v>
      </c>
      <c r="J13" s="8">
        <f t="shared" si="1"/>
        <v>-5.3799342990995425E-2</v>
      </c>
      <c r="K13" s="8">
        <f t="shared" si="2"/>
        <v>-0.10917694777833245</v>
      </c>
    </row>
    <row r="14" spans="1:11" ht="16.5" x14ac:dyDescent="0.3">
      <c r="A14" s="32"/>
      <c r="B14" s="6" t="s">
        <v>15</v>
      </c>
      <c r="C14" s="7">
        <v>4216.0000000700002</v>
      </c>
      <c r="D14" s="7">
        <v>4312.1999999970003</v>
      </c>
      <c r="E14" s="7">
        <v>4223.4666666369994</v>
      </c>
      <c r="F14" s="7">
        <v>4054.366666633</v>
      </c>
      <c r="G14" s="7">
        <v>4156.9333333369996</v>
      </c>
      <c r="H14" s="7">
        <v>4146.2333333333836</v>
      </c>
      <c r="I14" s="8">
        <f t="shared" si="0"/>
        <v>-2.5740128949882602E-3</v>
      </c>
      <c r="J14" s="8">
        <f t="shared" si="1"/>
        <v>-1.8286715487472776E-2</v>
      </c>
      <c r="K14" s="8">
        <f t="shared" si="2"/>
        <v>-1.65480708575565E-2</v>
      </c>
    </row>
    <row r="15" spans="1:11" ht="16.5" x14ac:dyDescent="0.3">
      <c r="A15" s="32"/>
      <c r="B15" s="6" t="s">
        <v>16</v>
      </c>
      <c r="C15" s="7">
        <v>10613.533333369998</v>
      </c>
      <c r="D15" s="7">
        <v>10055.733333360002</v>
      </c>
      <c r="E15" s="7">
        <v>8935.2000000300013</v>
      </c>
      <c r="F15" s="7">
        <v>8615.8666666400004</v>
      </c>
      <c r="G15" s="7">
        <v>8594.7999999700023</v>
      </c>
      <c r="H15" s="7">
        <v>8748.9333333331997</v>
      </c>
      <c r="I15" s="8">
        <f t="shared" si="0"/>
        <v>1.7933324028916942E-2</v>
      </c>
      <c r="J15" s="8">
        <f t="shared" si="1"/>
        <v>-2.0846390309805736E-2</v>
      </c>
      <c r="K15" s="8">
        <f t="shared" si="2"/>
        <v>-0.17568136279124991</v>
      </c>
    </row>
    <row r="16" spans="1:11" ht="16.5" x14ac:dyDescent="0.3">
      <c r="A16" s="32"/>
      <c r="B16" s="6" t="s">
        <v>17</v>
      </c>
      <c r="C16" s="7">
        <v>2931.7333333639999</v>
      </c>
      <c r="D16" s="7">
        <v>2715.4666666270004</v>
      </c>
      <c r="E16" s="7">
        <v>2500.1333333329999</v>
      </c>
      <c r="F16" s="7">
        <v>2364.2333333329998</v>
      </c>
      <c r="G16" s="7">
        <v>2366.566666663</v>
      </c>
      <c r="H16" s="7">
        <v>2401.8000000000129</v>
      </c>
      <c r="I16" s="8">
        <f t="shared" si="0"/>
        <v>1.4887953013676998E-2</v>
      </c>
      <c r="J16" s="8">
        <f t="shared" si="1"/>
        <v>-3.9331235667297779E-2</v>
      </c>
      <c r="K16" s="8">
        <f t="shared" si="2"/>
        <v>-0.18075768601911626</v>
      </c>
    </row>
    <row r="17" spans="1:13" ht="16.5" x14ac:dyDescent="0.3">
      <c r="A17" s="32"/>
      <c r="B17" s="6" t="s">
        <v>18</v>
      </c>
      <c r="C17" s="7">
        <v>1467.4666666665998</v>
      </c>
      <c r="D17" s="7">
        <v>1709.93333334</v>
      </c>
      <c r="E17" s="7">
        <v>1866.0000000026998</v>
      </c>
      <c r="F17" s="7">
        <v>2007.1999999969998</v>
      </c>
      <c r="G17" s="7">
        <v>2173.7333333300003</v>
      </c>
      <c r="H17" s="7">
        <v>2244.9333333333348</v>
      </c>
      <c r="I17" s="8">
        <f t="shared" si="0"/>
        <v>3.2754707724089269E-2</v>
      </c>
      <c r="J17" s="8">
        <f t="shared" si="1"/>
        <v>0.20307252590036798</v>
      </c>
      <c r="K17" s="8">
        <f t="shared" si="2"/>
        <v>0.52980192622213129</v>
      </c>
    </row>
    <row r="18" spans="1:13" ht="16.5" x14ac:dyDescent="0.3">
      <c r="A18" s="32"/>
      <c r="B18" s="6" t="s">
        <v>19</v>
      </c>
      <c r="C18" s="7">
        <v>2095.5000000070004</v>
      </c>
      <c r="D18" s="7">
        <v>2022.0000000069997</v>
      </c>
      <c r="E18" s="7">
        <v>1925.7333333370002</v>
      </c>
      <c r="F18" s="7">
        <v>1815.766666666</v>
      </c>
      <c r="G18" s="7">
        <v>1770.5333333300002</v>
      </c>
      <c r="H18" s="7">
        <v>1820.7000000000107</v>
      </c>
      <c r="I18" s="8">
        <f t="shared" si="0"/>
        <v>2.8334211915489651E-2</v>
      </c>
      <c r="J18" s="8">
        <f t="shared" si="1"/>
        <v>-5.4541992662599258E-2</v>
      </c>
      <c r="K18" s="8">
        <f t="shared" si="2"/>
        <v>-0.13113815318829475</v>
      </c>
    </row>
    <row r="19" spans="1:13" x14ac:dyDescent="0.25">
      <c r="A19" s="32"/>
      <c r="B19" s="6" t="s">
        <v>20</v>
      </c>
      <c r="C19" s="9">
        <f t="shared" ref="C19:G19" si="3">SUM(C5:C18)</f>
        <v>54394.366666845897</v>
      </c>
      <c r="D19" s="9">
        <f t="shared" si="3"/>
        <v>52637.833333381699</v>
      </c>
      <c r="E19" s="9">
        <f t="shared" si="3"/>
        <v>49126.50000006269</v>
      </c>
      <c r="F19" s="9">
        <f t="shared" si="3"/>
        <v>47854.066666628009</v>
      </c>
      <c r="G19" s="9">
        <f t="shared" si="3"/>
        <v>47827.166666630299</v>
      </c>
      <c r="H19" s="9">
        <f>SUM(H5:H18)</f>
        <v>48364.800000000141</v>
      </c>
      <c r="I19" s="10">
        <f t="shared" si="0"/>
        <v>1.1241170465256864E-2</v>
      </c>
      <c r="J19" s="10">
        <f t="shared" si="1"/>
        <v>-1.5504870081556319E-2</v>
      </c>
      <c r="K19" s="10">
        <f t="shared" si="2"/>
        <v>-0.11084910141109997</v>
      </c>
    </row>
    <row r="20" spans="1:13" ht="16.5" x14ac:dyDescent="0.3">
      <c r="A20" s="3"/>
      <c r="B20" s="11"/>
      <c r="C20" s="11"/>
      <c r="D20" s="11"/>
      <c r="E20" s="11"/>
      <c r="F20" s="11"/>
      <c r="G20" s="11"/>
      <c r="H20" s="11"/>
      <c r="I20" s="8"/>
      <c r="J20" s="8"/>
      <c r="K20" s="8"/>
    </row>
    <row r="21" spans="1:13" ht="16.5" x14ac:dyDescent="0.3">
      <c r="A21" s="32" t="s">
        <v>21</v>
      </c>
      <c r="B21" s="6" t="s">
        <v>22</v>
      </c>
      <c r="C21" s="7">
        <v>1523.1666666600004</v>
      </c>
      <c r="D21" s="7">
        <v>1452.7499999966999</v>
      </c>
      <c r="E21" s="7">
        <v>1178.7666666567002</v>
      </c>
      <c r="F21" s="7">
        <v>1062.0333333367</v>
      </c>
      <c r="G21" s="7">
        <v>980.56666666299998</v>
      </c>
      <c r="H21" s="7">
        <v>964.19999999999641</v>
      </c>
      <c r="I21" s="8">
        <f t="shared" si="0"/>
        <v>-1.6691028993165283E-2</v>
      </c>
      <c r="J21" s="8">
        <f t="shared" si="1"/>
        <v>-0.18202641177941742</v>
      </c>
      <c r="K21" s="8">
        <f t="shared" si="2"/>
        <v>-0.36697669328971466</v>
      </c>
    </row>
    <row r="22" spans="1:13" ht="16.5" x14ac:dyDescent="0.3">
      <c r="A22" s="32"/>
      <c r="B22" s="6" t="s">
        <v>23</v>
      </c>
      <c r="C22" s="7">
        <v>1899.0333333270003</v>
      </c>
      <c r="D22" s="7">
        <v>1848.1166666333002</v>
      </c>
      <c r="E22" s="7">
        <v>1575.1000000006998</v>
      </c>
      <c r="F22" s="7">
        <v>1414.6333333373002</v>
      </c>
      <c r="G22" s="7">
        <v>1388.0333333304002</v>
      </c>
      <c r="H22" s="7">
        <v>1388.6333333333275</v>
      </c>
      <c r="I22" s="8">
        <f t="shared" si="0"/>
        <v>4.3226627813593312E-4</v>
      </c>
      <c r="J22" s="8">
        <f t="shared" si="1"/>
        <v>-0.11838401794634588</v>
      </c>
      <c r="K22" s="8">
        <f t="shared" si="2"/>
        <v>-0.26876832072214363</v>
      </c>
    </row>
    <row r="23" spans="1:13" ht="16.5" x14ac:dyDescent="0.3">
      <c r="A23" s="32"/>
      <c r="B23" s="6" t="s">
        <v>24</v>
      </c>
      <c r="C23" s="7">
        <v>4681.9166666969995</v>
      </c>
      <c r="D23" s="7">
        <v>4294.741666633</v>
      </c>
      <c r="E23" s="7">
        <v>3875.2666666290002</v>
      </c>
      <c r="F23" s="7">
        <v>3241.9999999670003</v>
      </c>
      <c r="G23" s="7">
        <v>3019.5166666640002</v>
      </c>
      <c r="H23" s="7">
        <v>3049.1166666666959</v>
      </c>
      <c r="I23" s="8">
        <f t="shared" si="0"/>
        <v>9.802893399955331E-3</v>
      </c>
      <c r="J23" s="8">
        <f t="shared" si="1"/>
        <v>-0.21318532917399255</v>
      </c>
      <c r="K23" s="8">
        <f t="shared" si="2"/>
        <v>-0.34874606198025565</v>
      </c>
    </row>
    <row r="24" spans="1:13" ht="16.5" x14ac:dyDescent="0.3">
      <c r="A24" s="32"/>
      <c r="B24" s="6" t="s">
        <v>25</v>
      </c>
      <c r="C24" s="7">
        <v>18195.3833333933</v>
      </c>
      <c r="D24" s="7">
        <v>17464.105555893999</v>
      </c>
      <c r="E24" s="7">
        <v>17014.027777740299</v>
      </c>
      <c r="F24" s="7">
        <v>16097.850000030301</v>
      </c>
      <c r="G24" s="7">
        <v>15498.066666696701</v>
      </c>
      <c r="H24" s="7">
        <v>16011.344444444245</v>
      </c>
      <c r="I24" s="8">
        <f t="shared" si="0"/>
        <v>3.3118826288862861E-2</v>
      </c>
      <c r="J24" s="8">
        <f t="shared" si="1"/>
        <v>-5.8932743404115008E-2</v>
      </c>
      <c r="K24" s="8">
        <f t="shared" si="2"/>
        <v>-0.12003258458098934</v>
      </c>
    </row>
    <row r="25" spans="1:13" ht="16.5" x14ac:dyDescent="0.3">
      <c r="A25" s="32"/>
      <c r="B25" s="6" t="s">
        <v>26</v>
      </c>
      <c r="C25" s="7">
        <v>7234.5833333636992</v>
      </c>
      <c r="D25" s="7">
        <v>6723.7583333999019</v>
      </c>
      <c r="E25" s="7">
        <v>6344.6833333396007</v>
      </c>
      <c r="F25" s="7">
        <v>5944.7833333399994</v>
      </c>
      <c r="G25" s="7">
        <v>5882.7500000370992</v>
      </c>
      <c r="H25" s="7">
        <v>6076.3666666667086</v>
      </c>
      <c r="I25" s="8">
        <f t="shared" si="0"/>
        <v>3.291261172553455E-2</v>
      </c>
      <c r="J25" s="8">
        <f t="shared" si="1"/>
        <v>-4.2290001340643799E-2</v>
      </c>
      <c r="K25" s="8">
        <f t="shared" si="2"/>
        <v>-0.16009445372695444</v>
      </c>
    </row>
    <row r="26" spans="1:13" ht="16.5" x14ac:dyDescent="0.3">
      <c r="A26" s="32"/>
      <c r="B26" s="6" t="s">
        <v>27</v>
      </c>
      <c r="C26" s="7">
        <v>4154.4999999600004</v>
      </c>
      <c r="D26" s="7">
        <v>3955.4166666627007</v>
      </c>
      <c r="E26" s="7">
        <v>3578.5833333330002</v>
      </c>
      <c r="F26" s="7">
        <v>3120.4000000406995</v>
      </c>
      <c r="G26" s="7">
        <v>2824.750000004</v>
      </c>
      <c r="H26" s="7">
        <v>2632.8333333333385</v>
      </c>
      <c r="I26" s="8">
        <f t="shared" si="0"/>
        <v>-6.7941115734273722E-2</v>
      </c>
      <c r="J26" s="8">
        <f t="shared" si="1"/>
        <v>-0.26428055794883909</v>
      </c>
      <c r="K26" s="8">
        <f t="shared" si="2"/>
        <v>-0.36626950695422134</v>
      </c>
    </row>
    <row r="27" spans="1:13" ht="16.5" x14ac:dyDescent="0.3">
      <c r="A27" s="32"/>
      <c r="B27" s="6" t="s">
        <v>28</v>
      </c>
      <c r="C27" s="7">
        <v>5593.5999999596015</v>
      </c>
      <c r="D27" s="7">
        <v>5740.0666666363013</v>
      </c>
      <c r="E27" s="7">
        <v>5781.1666666379997</v>
      </c>
      <c r="F27" s="7">
        <v>5947.7999999965996</v>
      </c>
      <c r="G27" s="7">
        <v>6110.1166667370007</v>
      </c>
      <c r="H27" s="7">
        <v>6367.3833333332932</v>
      </c>
      <c r="I27" s="8">
        <f t="shared" si="0"/>
        <v>4.2105033443441783E-2</v>
      </c>
      <c r="J27" s="8">
        <f t="shared" si="1"/>
        <v>0.10140110128259008</v>
      </c>
      <c r="K27" s="8">
        <f t="shared" si="2"/>
        <v>0.13833369089303493</v>
      </c>
    </row>
    <row r="28" spans="1:13" ht="16.5" x14ac:dyDescent="0.3">
      <c r="A28" s="32"/>
      <c r="B28" s="6" t="s">
        <v>29</v>
      </c>
      <c r="C28" s="7">
        <v>8518.9666666332996</v>
      </c>
      <c r="D28" s="7">
        <v>8350.350000033699</v>
      </c>
      <c r="E28" s="7">
        <v>7968.7000000327007</v>
      </c>
      <c r="F28" s="7">
        <v>7764.1333333700013</v>
      </c>
      <c r="G28" s="7">
        <v>7748.0166666330006</v>
      </c>
      <c r="H28" s="7">
        <v>7518.6500000000424</v>
      </c>
      <c r="I28" s="8">
        <f t="shared" si="0"/>
        <v>-2.9603274812343996E-2</v>
      </c>
      <c r="J28" s="8">
        <f t="shared" si="1"/>
        <v>-5.6477217115817067E-2</v>
      </c>
      <c r="K28" s="8">
        <f t="shared" si="2"/>
        <v>-0.11742230082332074</v>
      </c>
    </row>
    <row r="29" spans="1:13" ht="16.5" x14ac:dyDescent="0.3">
      <c r="A29" s="32"/>
      <c r="B29" s="6" t="s">
        <v>30</v>
      </c>
      <c r="C29" s="7">
        <v>5098.1666667004001</v>
      </c>
      <c r="D29" s="7">
        <v>4507.0749999660011</v>
      </c>
      <c r="E29" s="7">
        <v>3944.2750000067003</v>
      </c>
      <c r="F29" s="7">
        <v>3508.9666666967009</v>
      </c>
      <c r="G29" s="7">
        <v>3142.4666666329999</v>
      </c>
      <c r="H29" s="7">
        <v>2913.0166666666905</v>
      </c>
      <c r="I29" s="8">
        <f t="shared" si="0"/>
        <v>-7.3015889843042928E-2</v>
      </c>
      <c r="J29" s="8">
        <f t="shared" si="1"/>
        <v>-0.26145700625292556</v>
      </c>
      <c r="K29" s="8">
        <f t="shared" si="2"/>
        <v>-0.4286148615553142</v>
      </c>
    </row>
    <row r="30" spans="1:13" ht="16.5" x14ac:dyDescent="0.3">
      <c r="A30" s="32"/>
      <c r="B30" s="6" t="s">
        <v>31</v>
      </c>
      <c r="C30" s="7">
        <v>8852.0916666689973</v>
      </c>
      <c r="D30" s="7">
        <v>8436.5766667000007</v>
      </c>
      <c r="E30" s="7">
        <v>7565.5583333736995</v>
      </c>
      <c r="F30" s="7">
        <v>7698.5666666260004</v>
      </c>
      <c r="G30" s="7">
        <v>8040.5166666603</v>
      </c>
      <c r="H30" s="7">
        <v>8619.299999999952</v>
      </c>
      <c r="I30" s="8">
        <f t="shared" si="0"/>
        <v>7.198335098782338E-2</v>
      </c>
      <c r="J30" s="8">
        <f t="shared" si="1"/>
        <v>0.13928141456234847</v>
      </c>
      <c r="K30" s="8">
        <f t="shared" si="2"/>
        <v>-2.6297927702848084E-2</v>
      </c>
    </row>
    <row r="31" spans="1:13" ht="16.5" x14ac:dyDescent="0.3">
      <c r="A31" s="32"/>
      <c r="B31" s="6" t="s">
        <v>32</v>
      </c>
      <c r="C31" s="7">
        <v>25357.408333602005</v>
      </c>
      <c r="D31" s="7">
        <v>25344.058333226305</v>
      </c>
      <c r="E31" s="7">
        <v>26266.025000033995</v>
      </c>
      <c r="F31" s="7">
        <v>26620.8250002733</v>
      </c>
      <c r="G31" s="7">
        <v>26783.033333332547</v>
      </c>
      <c r="H31" s="7">
        <v>26925.591670000002</v>
      </c>
      <c r="I31" s="8">
        <f t="shared" si="0"/>
        <v>5.3227106464462737E-3</v>
      </c>
      <c r="J31" s="8">
        <f t="shared" si="1"/>
        <v>2.5111019652389474E-2</v>
      </c>
      <c r="K31" s="8">
        <f t="shared" si="2"/>
        <v>6.1843202419071396E-2</v>
      </c>
      <c r="M31" t="s">
        <v>78</v>
      </c>
    </row>
    <row r="32" spans="1:13" ht="16.5" x14ac:dyDescent="0.3">
      <c r="A32" s="32"/>
      <c r="B32" s="6" t="s">
        <v>33</v>
      </c>
      <c r="C32" s="7">
        <v>11423.6999998923</v>
      </c>
      <c r="D32" s="7">
        <v>11334.774999973599</v>
      </c>
      <c r="E32" s="7">
        <v>11072.716666705699</v>
      </c>
      <c r="F32" s="7">
        <v>10909.0499999367</v>
      </c>
      <c r="G32" s="7">
        <v>10716.058333310701</v>
      </c>
      <c r="H32" s="7">
        <v>10634.25</v>
      </c>
      <c r="I32" s="8">
        <f t="shared" si="0"/>
        <v>-7.6341814094461101E-3</v>
      </c>
      <c r="J32" s="8">
        <f t="shared" si="1"/>
        <v>-3.9598833773478059E-2</v>
      </c>
      <c r="K32" s="8">
        <f t="shared" si="2"/>
        <v>-6.9106331565057105E-2</v>
      </c>
      <c r="M32" t="s">
        <v>77</v>
      </c>
    </row>
    <row r="33" spans="1:11" ht="16.5" x14ac:dyDescent="0.3">
      <c r="A33" s="32"/>
      <c r="B33" s="6" t="s">
        <v>34</v>
      </c>
      <c r="C33" s="7">
        <v>9487.283333376301</v>
      </c>
      <c r="D33" s="7">
        <v>9199.4666666397006</v>
      </c>
      <c r="E33" s="7">
        <v>8277.3000000300017</v>
      </c>
      <c r="F33" s="7">
        <v>8427.7666665963006</v>
      </c>
      <c r="G33" s="7">
        <v>8241.7499999696993</v>
      </c>
      <c r="H33" s="7">
        <v>8127.9666666663261</v>
      </c>
      <c r="I33" s="8">
        <f t="shared" si="0"/>
        <v>-1.3805724913251617E-2</v>
      </c>
      <c r="J33" s="8">
        <f t="shared" si="1"/>
        <v>-1.8041309770472778E-2</v>
      </c>
      <c r="K33" s="8">
        <f t="shared" si="2"/>
        <v>-0.14327775601766771</v>
      </c>
    </row>
    <row r="34" spans="1:11" x14ac:dyDescent="0.25">
      <c r="A34" s="32"/>
      <c r="B34" s="6" t="s">
        <v>20</v>
      </c>
      <c r="C34" s="9">
        <f t="shared" ref="C34:G34" si="4">SUM(C21:C33)</f>
        <v>112019.80000023391</v>
      </c>
      <c r="D34" s="9">
        <f t="shared" si="4"/>
        <v>108651.25722239522</v>
      </c>
      <c r="E34" s="9">
        <f t="shared" si="4"/>
        <v>104442.16944452008</v>
      </c>
      <c r="F34" s="9">
        <f t="shared" si="4"/>
        <v>101758.80833354761</v>
      </c>
      <c r="G34" s="9">
        <f t="shared" si="4"/>
        <v>100375.64166667146</v>
      </c>
      <c r="H34" s="9">
        <f>SUM(H21:H33)</f>
        <v>101228.65278111062</v>
      </c>
      <c r="I34" s="10">
        <f t="shared" si="0"/>
        <v>8.498188407819544E-3</v>
      </c>
      <c r="J34" s="10">
        <f t="shared" si="1"/>
        <v>-3.0768382929047555E-2</v>
      </c>
      <c r="K34" s="10">
        <f t="shared" si="2"/>
        <v>-9.6332498532409064E-2</v>
      </c>
    </row>
    <row r="35" spans="1:11" ht="16.5" x14ac:dyDescent="0.3">
      <c r="B35" s="13"/>
      <c r="C35" s="13"/>
      <c r="D35" s="13"/>
      <c r="E35" s="13"/>
      <c r="F35" s="13"/>
      <c r="G35" s="13"/>
      <c r="H35" s="13"/>
      <c r="I35" s="8"/>
      <c r="J35" s="8"/>
      <c r="K35" s="8"/>
    </row>
    <row r="36" spans="1:11" ht="16.5" x14ac:dyDescent="0.3">
      <c r="A36" s="14"/>
      <c r="B36" s="15" t="s">
        <v>35</v>
      </c>
      <c r="C36" s="9">
        <f t="shared" ref="C36:G36" si="5">C34+C19</f>
        <v>166414.16666707981</v>
      </c>
      <c r="D36" s="9">
        <f t="shared" si="5"/>
        <v>161289.0905557769</v>
      </c>
      <c r="E36" s="9">
        <f t="shared" si="5"/>
        <v>153568.66944458277</v>
      </c>
      <c r="F36" s="9">
        <f t="shared" si="5"/>
        <v>149612.87500017561</v>
      </c>
      <c r="G36" s="9">
        <f t="shared" si="5"/>
        <v>148202.80833330177</v>
      </c>
      <c r="H36" s="9">
        <f>H19+H34</f>
        <v>149593.45278111077</v>
      </c>
      <c r="I36" s="10">
        <f t="shared" si="0"/>
        <v>9.3833879630775829E-3</v>
      </c>
      <c r="J36" s="10">
        <f t="shared" si="1"/>
        <v>-2.5885596833320961E-2</v>
      </c>
      <c r="K36" s="10">
        <f t="shared" si="2"/>
        <v>-0.10107741560019802</v>
      </c>
    </row>
  </sheetData>
  <mergeCells count="2">
    <mergeCell ref="A5:A19"/>
    <mergeCell ref="A21:A34"/>
  </mergeCells>
  <pageMargins left="0.7" right="0.7" top="0.75" bottom="0.75" header="0.3" footer="0.3"/>
  <pageSetup scale="82" orientation="landscape" verticalDpi="597" r:id="rId1"/>
  <headerFooter>
    <oddFooter>&amp;LCoordinating Board for Higher Education 
Tab 18 Attachment, Fall 2018-2023 Enrollment Tables 
December 6, 2023 | Table 2
&amp;"-,Italic"Data updated 12/18/2023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tabSelected="1" zoomScaleNormal="100" workbookViewId="0">
      <selection activeCell="H9" sqref="H9"/>
    </sheetView>
  </sheetViews>
  <sheetFormatPr defaultRowHeight="15" x14ac:dyDescent="0.25"/>
  <cols>
    <col min="2" max="2" width="38.7109375" bestFit="1" customWidth="1"/>
    <col min="3" max="11" width="10.7109375" customWidth="1"/>
  </cols>
  <sheetData>
    <row r="1" spans="1:13" x14ac:dyDescent="0.25">
      <c r="A1" s="1" t="s">
        <v>0</v>
      </c>
      <c r="B1" s="1"/>
      <c r="D1" s="2"/>
      <c r="E1" s="2"/>
      <c r="F1" s="2"/>
      <c r="G1" s="2"/>
      <c r="H1" s="2"/>
    </row>
    <row r="2" spans="1:13" x14ac:dyDescent="0.25">
      <c r="A2" s="1" t="s">
        <v>37</v>
      </c>
      <c r="B2" s="1"/>
      <c r="D2" s="2"/>
      <c r="E2" s="2"/>
      <c r="F2" s="2"/>
      <c r="G2" s="2"/>
      <c r="H2" s="2"/>
    </row>
    <row r="3" spans="1:13" ht="16.5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30" x14ac:dyDescent="0.3">
      <c r="A4" s="3"/>
      <c r="B4" s="3"/>
      <c r="C4" s="4">
        <v>2018</v>
      </c>
      <c r="D4" s="4">
        <v>2019</v>
      </c>
      <c r="E4" s="4">
        <v>2020</v>
      </c>
      <c r="F4" s="5">
        <v>2021</v>
      </c>
      <c r="G4" s="5">
        <v>2022</v>
      </c>
      <c r="H4" s="5">
        <v>2023</v>
      </c>
      <c r="I4" s="4" t="s">
        <v>2</v>
      </c>
      <c r="J4" s="16" t="s">
        <v>3</v>
      </c>
      <c r="K4" s="4" t="s">
        <v>4</v>
      </c>
    </row>
    <row r="5" spans="1:13" ht="18" x14ac:dyDescent="0.3">
      <c r="A5" s="32" t="s">
        <v>38</v>
      </c>
      <c r="B5" s="6" t="s">
        <v>39</v>
      </c>
      <c r="C5" s="18" t="s">
        <v>40</v>
      </c>
      <c r="D5" s="18" t="s">
        <v>40</v>
      </c>
      <c r="E5" s="18" t="s">
        <v>40</v>
      </c>
      <c r="F5" s="18" t="s">
        <v>40</v>
      </c>
      <c r="G5" s="18" t="s">
        <v>40</v>
      </c>
      <c r="H5" s="18" t="s">
        <v>40</v>
      </c>
      <c r="I5" s="18" t="s">
        <v>40</v>
      </c>
      <c r="J5" s="18" t="s">
        <v>40</v>
      </c>
      <c r="K5" s="18" t="s">
        <v>40</v>
      </c>
    </row>
    <row r="6" spans="1:13" ht="16.5" x14ac:dyDescent="0.3">
      <c r="A6" s="32"/>
      <c r="B6" s="6" t="s">
        <v>20</v>
      </c>
      <c r="C6" s="18" t="s">
        <v>40</v>
      </c>
      <c r="D6" s="18" t="s">
        <v>40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40</v>
      </c>
      <c r="J6" s="18" t="s">
        <v>40</v>
      </c>
      <c r="K6" s="18" t="s">
        <v>40</v>
      </c>
    </row>
    <row r="7" spans="1:13" ht="16.5" x14ac:dyDescent="0.3">
      <c r="A7" s="19"/>
      <c r="B7" s="11"/>
      <c r="C7" s="17"/>
      <c r="D7" s="17"/>
      <c r="E7" s="17"/>
      <c r="F7" s="17"/>
      <c r="G7" s="17"/>
      <c r="H7" s="17"/>
      <c r="I7" s="8"/>
      <c r="J7" s="8"/>
      <c r="K7" s="8"/>
    </row>
    <row r="8" spans="1:13" ht="16.5" x14ac:dyDescent="0.3">
      <c r="A8" s="33" t="s">
        <v>41</v>
      </c>
      <c r="B8" s="6" t="s">
        <v>42</v>
      </c>
      <c r="C8" s="20">
        <v>1626</v>
      </c>
      <c r="D8" s="20">
        <v>1527</v>
      </c>
      <c r="E8" s="20">
        <v>1413</v>
      </c>
      <c r="F8" s="20">
        <v>1376</v>
      </c>
      <c r="G8" s="20">
        <v>1307</v>
      </c>
      <c r="H8" s="20">
        <v>1731</v>
      </c>
      <c r="I8" s="8">
        <f>(H8-G8)/G8</f>
        <v>0.32440703902065798</v>
      </c>
      <c r="J8" s="8">
        <f>(H8-E8)/E8</f>
        <v>0.22505307855626328</v>
      </c>
      <c r="K8" s="8">
        <f>(H8-C8)/C8</f>
        <v>6.4575645756457564E-2</v>
      </c>
    </row>
    <row r="9" spans="1:13" ht="16.5" x14ac:dyDescent="0.3">
      <c r="A9" s="34"/>
      <c r="B9" s="6" t="s">
        <v>43</v>
      </c>
      <c r="C9" s="17">
        <v>3433</v>
      </c>
      <c r="D9" s="17">
        <v>3821</v>
      </c>
      <c r="E9" s="17">
        <v>3429</v>
      </c>
      <c r="F9" s="17">
        <v>3244</v>
      </c>
      <c r="G9" s="17">
        <v>3282</v>
      </c>
      <c r="H9" s="17">
        <v>3694</v>
      </c>
      <c r="I9" s="8">
        <f t="shared" ref="I9:I38" si="0">(H9-G9)/G9</f>
        <v>0.12553321145642901</v>
      </c>
      <c r="J9" s="8">
        <f t="shared" ref="J9:J38" si="1">(H9-E9)/E9</f>
        <v>7.728200641586469E-2</v>
      </c>
      <c r="K9" s="8">
        <f t="shared" ref="K9:K38" si="2">(H9-C9)/C9</f>
        <v>7.6026798718322172E-2</v>
      </c>
      <c r="M9" t="s">
        <v>79</v>
      </c>
    </row>
    <row r="10" spans="1:13" ht="16.5" x14ac:dyDescent="0.3">
      <c r="A10" s="34"/>
      <c r="B10" s="6" t="s">
        <v>44</v>
      </c>
      <c r="C10" s="17">
        <v>1148</v>
      </c>
      <c r="D10" s="17">
        <v>1145</v>
      </c>
      <c r="E10" s="17">
        <v>1141</v>
      </c>
      <c r="F10" s="17">
        <v>1143</v>
      </c>
      <c r="G10" s="17">
        <v>1080</v>
      </c>
      <c r="H10" s="17">
        <v>1020</v>
      </c>
      <c r="I10" s="8">
        <f t="shared" si="0"/>
        <v>-5.5555555555555552E-2</v>
      </c>
      <c r="J10" s="8">
        <f t="shared" si="1"/>
        <v>-0.10604732690622261</v>
      </c>
      <c r="K10" s="8">
        <f t="shared" si="2"/>
        <v>-0.11149825783972125</v>
      </c>
      <c r="M10" t="s">
        <v>80</v>
      </c>
    </row>
    <row r="11" spans="1:13" ht="16.5" x14ac:dyDescent="0.3">
      <c r="A11" s="34"/>
      <c r="B11" s="6" t="s">
        <v>45</v>
      </c>
      <c r="C11" s="17">
        <v>1565</v>
      </c>
      <c r="D11" s="17">
        <v>1546</v>
      </c>
      <c r="E11" s="17">
        <v>1489</v>
      </c>
      <c r="F11" s="17">
        <v>1478</v>
      </c>
      <c r="G11" s="17">
        <v>1487</v>
      </c>
      <c r="H11" s="17">
        <v>1427</v>
      </c>
      <c r="I11" s="8">
        <f t="shared" si="0"/>
        <v>-4.0349697377269671E-2</v>
      </c>
      <c r="J11" s="8">
        <f t="shared" si="1"/>
        <v>-4.1638683680322364E-2</v>
      </c>
      <c r="K11" s="8">
        <f t="shared" si="2"/>
        <v>-8.8178913738019171E-2</v>
      </c>
    </row>
    <row r="12" spans="1:13" ht="18" x14ac:dyDescent="0.3">
      <c r="A12" s="34"/>
      <c r="B12" s="6" t="s">
        <v>46</v>
      </c>
      <c r="C12" s="17">
        <v>12097</v>
      </c>
      <c r="D12" s="20">
        <v>9920</v>
      </c>
      <c r="E12" s="20">
        <v>8347</v>
      </c>
      <c r="F12" s="20">
        <v>6767</v>
      </c>
      <c r="G12" s="20">
        <v>6054</v>
      </c>
      <c r="H12" s="20">
        <v>6056</v>
      </c>
      <c r="I12" s="8">
        <f t="shared" si="0"/>
        <v>3.3036009250082588E-4</v>
      </c>
      <c r="J12" s="8">
        <f t="shared" si="1"/>
        <v>-0.27446986941416079</v>
      </c>
      <c r="K12" s="8">
        <f t="shared" si="2"/>
        <v>-0.49938001157311729</v>
      </c>
    </row>
    <row r="13" spans="1:13" ht="16.5" x14ac:dyDescent="0.3">
      <c r="A13" s="34"/>
      <c r="B13" s="6" t="s">
        <v>47</v>
      </c>
      <c r="C13" s="17">
        <v>277</v>
      </c>
      <c r="D13" s="20">
        <v>256</v>
      </c>
      <c r="E13" s="20">
        <v>283</v>
      </c>
      <c r="F13" s="20">
        <v>303</v>
      </c>
      <c r="G13" s="20">
        <v>311</v>
      </c>
      <c r="H13" s="20">
        <v>266</v>
      </c>
      <c r="I13" s="8">
        <f t="shared" si="0"/>
        <v>-0.14469453376205788</v>
      </c>
      <c r="J13" s="8">
        <f t="shared" si="1"/>
        <v>-6.0070671378091869E-2</v>
      </c>
      <c r="K13" s="8">
        <f t="shared" si="2"/>
        <v>-3.9711191335740074E-2</v>
      </c>
    </row>
    <row r="14" spans="1:13" ht="16.5" x14ac:dyDescent="0.3">
      <c r="A14" s="34"/>
      <c r="B14" s="6" t="s">
        <v>48</v>
      </c>
      <c r="C14" s="17">
        <v>1068</v>
      </c>
      <c r="D14" s="20">
        <v>1010</v>
      </c>
      <c r="E14" s="20">
        <v>1006</v>
      </c>
      <c r="F14" s="20">
        <v>932</v>
      </c>
      <c r="G14" s="20">
        <v>999</v>
      </c>
      <c r="H14" s="20">
        <v>1069</v>
      </c>
      <c r="I14" s="8">
        <f t="shared" si="0"/>
        <v>7.0070070070070073E-2</v>
      </c>
      <c r="J14" s="8">
        <f t="shared" si="1"/>
        <v>6.2624254473161028E-2</v>
      </c>
      <c r="K14" s="8">
        <f t="shared" si="2"/>
        <v>9.3632958801498128E-4</v>
      </c>
    </row>
    <row r="15" spans="1:13" ht="18" x14ac:dyDescent="0.3">
      <c r="A15" s="34"/>
      <c r="B15" s="6" t="s">
        <v>49</v>
      </c>
      <c r="C15" s="17">
        <v>1729</v>
      </c>
      <c r="D15" s="20">
        <v>1741</v>
      </c>
      <c r="E15" s="20">
        <v>1691</v>
      </c>
      <c r="F15" s="20">
        <v>1615</v>
      </c>
      <c r="G15" s="20">
        <v>1595</v>
      </c>
      <c r="H15" s="20">
        <v>1590</v>
      </c>
      <c r="I15" s="8">
        <f t="shared" si="0"/>
        <v>-3.134796238244514E-3</v>
      </c>
      <c r="J15" s="8">
        <f t="shared" si="1"/>
        <v>-5.9727971614429332E-2</v>
      </c>
      <c r="K15" s="8">
        <f t="shared" si="2"/>
        <v>-8.0393290919606702E-2</v>
      </c>
    </row>
    <row r="16" spans="1:13" ht="16.5" x14ac:dyDescent="0.3">
      <c r="A16" s="34"/>
      <c r="B16" s="6" t="s">
        <v>50</v>
      </c>
      <c r="C16" s="17">
        <v>1481</v>
      </c>
      <c r="D16" s="20">
        <v>1279</v>
      </c>
      <c r="E16" s="20">
        <v>1024</v>
      </c>
      <c r="F16" s="20">
        <v>864</v>
      </c>
      <c r="G16" s="20">
        <v>747</v>
      </c>
      <c r="H16" s="20">
        <v>716</v>
      </c>
      <c r="I16" s="8">
        <f t="shared" si="0"/>
        <v>-4.1499330655957165E-2</v>
      </c>
      <c r="J16" s="8">
        <f t="shared" si="1"/>
        <v>-0.30078125</v>
      </c>
      <c r="K16" s="8">
        <f t="shared" si="2"/>
        <v>-0.51654287643484131</v>
      </c>
    </row>
    <row r="17" spans="1:11" ht="16.5" x14ac:dyDescent="0.3">
      <c r="A17" s="34"/>
      <c r="B17" s="6" t="s">
        <v>51</v>
      </c>
      <c r="C17" s="17">
        <v>2111</v>
      </c>
      <c r="D17" s="20">
        <v>2300</v>
      </c>
      <c r="E17" s="20">
        <v>2185</v>
      </c>
      <c r="F17" s="20">
        <v>2129</v>
      </c>
      <c r="G17" s="20">
        <v>2367</v>
      </c>
      <c r="H17" s="20">
        <v>2495</v>
      </c>
      <c r="I17" s="8">
        <f t="shared" si="0"/>
        <v>5.4076890578791718E-2</v>
      </c>
      <c r="J17" s="8">
        <f t="shared" si="1"/>
        <v>0.14187643020594964</v>
      </c>
      <c r="K17" s="8">
        <f t="shared" si="2"/>
        <v>0.18190431075319755</v>
      </c>
    </row>
    <row r="18" spans="1:11" ht="16.5" x14ac:dyDescent="0.3">
      <c r="A18" s="34"/>
      <c r="B18" s="6" t="s">
        <v>52</v>
      </c>
      <c r="C18" s="17">
        <v>1290</v>
      </c>
      <c r="D18" s="20">
        <v>1199</v>
      </c>
      <c r="E18" s="20">
        <v>1112</v>
      </c>
      <c r="F18" s="20">
        <v>955</v>
      </c>
      <c r="G18" s="20">
        <v>944</v>
      </c>
      <c r="H18" s="21">
        <v>874</v>
      </c>
      <c r="I18" s="22">
        <f t="shared" si="0"/>
        <v>-7.4152542372881353E-2</v>
      </c>
      <c r="J18" s="22">
        <f t="shared" si="1"/>
        <v>-0.21402877697841727</v>
      </c>
      <c r="K18" s="22">
        <f t="shared" si="2"/>
        <v>-0.32248062015503876</v>
      </c>
    </row>
    <row r="19" spans="1:11" ht="18" x14ac:dyDescent="0.3">
      <c r="A19" s="34"/>
      <c r="B19" s="6" t="s">
        <v>76</v>
      </c>
      <c r="C19" s="17">
        <v>874</v>
      </c>
      <c r="D19" s="17">
        <v>805</v>
      </c>
      <c r="E19" s="17">
        <v>740</v>
      </c>
      <c r="F19" s="17">
        <v>714</v>
      </c>
      <c r="G19" s="23">
        <v>494</v>
      </c>
      <c r="H19" s="35" t="s">
        <v>53</v>
      </c>
      <c r="I19" s="36"/>
      <c r="J19" s="36"/>
      <c r="K19" s="37"/>
    </row>
    <row r="20" spans="1:11" ht="18" x14ac:dyDescent="0.3">
      <c r="A20" s="34"/>
      <c r="B20" s="6" t="s">
        <v>54</v>
      </c>
      <c r="C20" s="17">
        <v>9473</v>
      </c>
      <c r="D20" s="17">
        <v>8389</v>
      </c>
      <c r="E20" s="17">
        <v>7374</v>
      </c>
      <c r="F20" s="17">
        <v>6992</v>
      </c>
      <c r="G20" s="17">
        <v>6990</v>
      </c>
      <c r="H20" s="24">
        <v>7276</v>
      </c>
      <c r="I20" s="25">
        <f t="shared" si="0"/>
        <v>4.0915593705293275E-2</v>
      </c>
      <c r="J20" s="25">
        <f t="shared" si="1"/>
        <v>-1.3289937618660158E-2</v>
      </c>
      <c r="K20" s="25">
        <f t="shared" si="2"/>
        <v>-0.23192230549984166</v>
      </c>
    </row>
    <row r="21" spans="1:11" ht="16.5" x14ac:dyDescent="0.3">
      <c r="A21" s="34"/>
      <c r="B21" s="6" t="s">
        <v>55</v>
      </c>
      <c r="C21" s="17">
        <v>9139</v>
      </c>
      <c r="D21" s="17">
        <v>10013</v>
      </c>
      <c r="E21" s="17">
        <v>10979</v>
      </c>
      <c r="F21" s="17">
        <v>10599</v>
      </c>
      <c r="G21" s="17">
        <v>9959</v>
      </c>
      <c r="H21" s="17">
        <v>9884</v>
      </c>
      <c r="I21" s="8">
        <f t="shared" si="0"/>
        <v>-7.5308765940355462E-3</v>
      </c>
      <c r="J21" s="8">
        <f t="shared" si="1"/>
        <v>-9.9735859367884136E-2</v>
      </c>
      <c r="K21" s="8">
        <f t="shared" si="2"/>
        <v>8.151876572929205E-2</v>
      </c>
    </row>
    <row r="22" spans="1:11" ht="16.5" x14ac:dyDescent="0.3">
      <c r="A22" s="34"/>
      <c r="B22" s="6" t="s">
        <v>56</v>
      </c>
      <c r="C22" s="17">
        <v>5313</v>
      </c>
      <c r="D22" s="17">
        <v>5309</v>
      </c>
      <c r="E22" s="17">
        <v>4855</v>
      </c>
      <c r="F22" s="17">
        <v>4970</v>
      </c>
      <c r="G22" s="17">
        <v>5231</v>
      </c>
      <c r="H22" s="17">
        <v>5641</v>
      </c>
      <c r="I22" s="8">
        <f t="shared" si="0"/>
        <v>7.8378895048747843E-2</v>
      </c>
      <c r="J22" s="8">
        <f t="shared" si="1"/>
        <v>0.16189495365602471</v>
      </c>
      <c r="K22" s="8">
        <f t="shared" si="2"/>
        <v>6.1735366083192168E-2</v>
      </c>
    </row>
    <row r="23" spans="1:11" ht="16.5" x14ac:dyDescent="0.3">
      <c r="A23" s="34"/>
      <c r="B23" s="6" t="s">
        <v>57</v>
      </c>
      <c r="C23" s="17">
        <v>1869</v>
      </c>
      <c r="D23" s="17">
        <v>1769</v>
      </c>
      <c r="E23" s="17">
        <v>1675</v>
      </c>
      <c r="F23" s="17">
        <v>1773</v>
      </c>
      <c r="G23" s="17">
        <v>1531</v>
      </c>
      <c r="H23" s="17">
        <v>1616</v>
      </c>
      <c r="I23" s="8">
        <f t="shared" si="0"/>
        <v>5.5519268451992163E-2</v>
      </c>
      <c r="J23" s="8">
        <f t="shared" si="1"/>
        <v>-3.5223880597014923E-2</v>
      </c>
      <c r="K23" s="8">
        <f t="shared" si="2"/>
        <v>-0.13536650615302301</v>
      </c>
    </row>
    <row r="24" spans="1:11" ht="16.5" x14ac:dyDescent="0.3">
      <c r="A24" s="34"/>
      <c r="B24" s="6" t="s">
        <v>58</v>
      </c>
      <c r="C24" s="17">
        <v>11243</v>
      </c>
      <c r="D24" s="20">
        <v>11319</v>
      </c>
      <c r="E24" s="20">
        <v>10084</v>
      </c>
      <c r="F24" s="17">
        <v>8634</v>
      </c>
      <c r="G24" s="17">
        <v>7483</v>
      </c>
      <c r="H24" s="17">
        <v>6389</v>
      </c>
      <c r="I24" s="8">
        <f t="shared" si="0"/>
        <v>-0.14619804891086463</v>
      </c>
      <c r="J24" s="8">
        <f t="shared" si="1"/>
        <v>-0.36642205474018247</v>
      </c>
      <c r="K24" s="8">
        <f t="shared" si="2"/>
        <v>-0.43173530196566751</v>
      </c>
    </row>
    <row r="25" spans="1:11" ht="16.5" x14ac:dyDescent="0.3">
      <c r="A25" s="34"/>
      <c r="B25" s="6" t="s">
        <v>59</v>
      </c>
      <c r="C25" s="17">
        <v>3134</v>
      </c>
      <c r="D25" s="17">
        <v>2980</v>
      </c>
      <c r="E25" s="17">
        <v>3683</v>
      </c>
      <c r="F25" s="17">
        <v>3600</v>
      </c>
      <c r="G25" s="17">
        <v>3391</v>
      </c>
      <c r="H25" s="17">
        <v>3474</v>
      </c>
      <c r="I25" s="8">
        <f t="shared" si="0"/>
        <v>2.4476555588322031E-2</v>
      </c>
      <c r="J25" s="8">
        <f t="shared" si="1"/>
        <v>-5.6747216942709747E-2</v>
      </c>
      <c r="K25" s="8">
        <f t="shared" si="2"/>
        <v>0.10848755583918315</v>
      </c>
    </row>
    <row r="26" spans="1:11" ht="18" x14ac:dyDescent="0.3">
      <c r="A26" s="34"/>
      <c r="B26" s="6" t="s">
        <v>60</v>
      </c>
      <c r="C26" s="17">
        <v>14438</v>
      </c>
      <c r="D26" s="17">
        <v>12799</v>
      </c>
      <c r="E26" s="17">
        <v>12229</v>
      </c>
      <c r="F26" s="17">
        <v>13474</v>
      </c>
      <c r="G26" s="17">
        <v>15751</v>
      </c>
      <c r="H26" s="17">
        <v>17191</v>
      </c>
      <c r="I26" s="8">
        <f t="shared" si="0"/>
        <v>9.142276680845661E-2</v>
      </c>
      <c r="J26" s="8">
        <f t="shared" si="1"/>
        <v>0.40575680758851912</v>
      </c>
      <c r="K26" s="8">
        <f t="shared" si="2"/>
        <v>0.19067737913838481</v>
      </c>
    </row>
    <row r="27" spans="1:11" ht="16.5" x14ac:dyDescent="0.3">
      <c r="A27" s="34"/>
      <c r="B27" s="6" t="s">
        <v>61</v>
      </c>
      <c r="C27" s="7">
        <v>3325</v>
      </c>
      <c r="D27" s="7">
        <v>3280</v>
      </c>
      <c r="E27" s="7">
        <v>3039</v>
      </c>
      <c r="F27" s="7">
        <v>2709</v>
      </c>
      <c r="G27" s="7">
        <v>2386</v>
      </c>
      <c r="H27" s="7">
        <v>2168</v>
      </c>
      <c r="I27" s="8">
        <f t="shared" si="0"/>
        <v>-9.1366303436714161E-2</v>
      </c>
      <c r="J27" s="8">
        <f t="shared" si="1"/>
        <v>-0.286607436656795</v>
      </c>
      <c r="K27" s="8">
        <f t="shared" si="2"/>
        <v>-0.3479699248120301</v>
      </c>
    </row>
    <row r="28" spans="1:11" ht="16.5" x14ac:dyDescent="0.3">
      <c r="A28" s="34"/>
      <c r="B28" s="6" t="s">
        <v>62</v>
      </c>
      <c r="C28" s="17">
        <v>756</v>
      </c>
      <c r="D28" s="17">
        <v>661</v>
      </c>
      <c r="E28" s="17">
        <v>622</v>
      </c>
      <c r="F28" s="17">
        <v>593</v>
      </c>
      <c r="G28" s="17">
        <v>561</v>
      </c>
      <c r="H28" s="17">
        <v>535</v>
      </c>
      <c r="I28" s="8">
        <f t="shared" si="0"/>
        <v>-4.6345811051693407E-2</v>
      </c>
      <c r="J28" s="8">
        <f t="shared" si="1"/>
        <v>-0.13987138263665594</v>
      </c>
      <c r="K28" s="8">
        <f t="shared" si="2"/>
        <v>-0.29232804232804233</v>
      </c>
    </row>
    <row r="29" spans="1:11" ht="16.5" x14ac:dyDescent="0.3">
      <c r="A29" s="34"/>
      <c r="B29" s="6" t="s">
        <v>63</v>
      </c>
      <c r="C29" s="17">
        <v>15852</v>
      </c>
      <c r="D29" s="17">
        <v>16191</v>
      </c>
      <c r="E29" s="17">
        <v>15449</v>
      </c>
      <c r="F29" s="17">
        <v>16973</v>
      </c>
      <c r="G29" s="17">
        <v>17012</v>
      </c>
      <c r="H29" s="17">
        <v>16500</v>
      </c>
      <c r="I29" s="8">
        <f t="shared" si="0"/>
        <v>-3.0096402539383966E-2</v>
      </c>
      <c r="J29" s="8">
        <f t="shared" si="1"/>
        <v>6.8030293222862318E-2</v>
      </c>
      <c r="K29" s="8">
        <f t="shared" si="2"/>
        <v>4.0878122634367901E-2</v>
      </c>
    </row>
    <row r="30" spans="1:11" ht="16.5" x14ac:dyDescent="0.3">
      <c r="A30" s="34"/>
      <c r="B30" s="6" t="s">
        <v>64</v>
      </c>
      <c r="C30" s="17">
        <v>11638</v>
      </c>
      <c r="D30" s="17">
        <v>9966</v>
      </c>
      <c r="E30" s="17">
        <v>8239</v>
      </c>
      <c r="F30" s="17">
        <v>6745</v>
      </c>
      <c r="G30" s="17">
        <v>6218</v>
      </c>
      <c r="H30" s="17">
        <v>7603</v>
      </c>
      <c r="I30" s="8">
        <f t="shared" si="0"/>
        <v>0.22274043100675459</v>
      </c>
      <c r="J30" s="8">
        <f t="shared" si="1"/>
        <v>-7.7193834203180003E-2</v>
      </c>
      <c r="K30" s="8">
        <f t="shared" si="2"/>
        <v>-0.3467090565389242</v>
      </c>
    </row>
    <row r="31" spans="1:11" ht="16.5" x14ac:dyDescent="0.3">
      <c r="A31" s="34"/>
      <c r="B31" s="6" t="s">
        <v>65</v>
      </c>
      <c r="C31" s="17">
        <v>717</v>
      </c>
      <c r="D31" s="20">
        <v>658</v>
      </c>
      <c r="E31" s="20">
        <v>609</v>
      </c>
      <c r="F31" s="20">
        <v>654</v>
      </c>
      <c r="G31" s="20">
        <v>607</v>
      </c>
      <c r="H31" s="20">
        <v>606</v>
      </c>
      <c r="I31" s="8">
        <f t="shared" si="0"/>
        <v>-1.6474464579901153E-3</v>
      </c>
      <c r="J31" s="8">
        <f t="shared" si="1"/>
        <v>-4.9261083743842365E-3</v>
      </c>
      <c r="K31" s="8">
        <f t="shared" si="2"/>
        <v>-0.15481171548117154</v>
      </c>
    </row>
    <row r="32" spans="1:11" ht="16.5" x14ac:dyDescent="0.3">
      <c r="A32" s="34"/>
      <c r="B32" s="6" t="s">
        <v>66</v>
      </c>
      <c r="C32" s="17">
        <v>808</v>
      </c>
      <c r="D32" s="17">
        <v>739</v>
      </c>
      <c r="E32" s="17">
        <v>751</v>
      </c>
      <c r="F32" s="17">
        <v>805</v>
      </c>
      <c r="G32" s="17">
        <v>853</v>
      </c>
      <c r="H32" s="17">
        <v>886</v>
      </c>
      <c r="I32" s="8">
        <f t="shared" si="0"/>
        <v>3.8686987104337635E-2</v>
      </c>
      <c r="J32" s="8">
        <f t="shared" si="1"/>
        <v>0.17976031957390146</v>
      </c>
      <c r="K32" s="8">
        <f t="shared" si="2"/>
        <v>9.6534653465346537E-2</v>
      </c>
    </row>
    <row r="33" spans="1:11" ht="16.5" x14ac:dyDescent="0.3">
      <c r="A33" s="34"/>
      <c r="B33" s="6" t="s">
        <v>67</v>
      </c>
      <c r="C33" s="26">
        <v>2240</v>
      </c>
      <c r="D33" s="26">
        <v>2153</v>
      </c>
      <c r="E33" s="26">
        <v>2109</v>
      </c>
      <c r="F33" s="26">
        <v>1730</v>
      </c>
      <c r="G33" s="26">
        <v>1504</v>
      </c>
      <c r="H33" s="26">
        <v>1756</v>
      </c>
      <c r="I33" s="8">
        <f t="shared" si="0"/>
        <v>0.16755319148936171</v>
      </c>
      <c r="J33" s="8">
        <f t="shared" si="1"/>
        <v>-0.16737790422000948</v>
      </c>
      <c r="K33" s="8">
        <f t="shared" si="2"/>
        <v>-0.21607142857142858</v>
      </c>
    </row>
    <row r="34" spans="1:11" x14ac:dyDescent="0.25">
      <c r="A34" s="34"/>
      <c r="B34" s="6" t="s">
        <v>20</v>
      </c>
      <c r="C34" s="9">
        <f>SUM(C8:C18)+SUM(C20:C33)</f>
        <v>117770</v>
      </c>
      <c r="D34" s="9">
        <f t="shared" ref="D34:H34" si="3">SUM(D8:D18)+SUM(D20:D33)</f>
        <v>111970</v>
      </c>
      <c r="E34" s="9">
        <f t="shared" si="3"/>
        <v>104817</v>
      </c>
      <c r="F34" s="9">
        <f t="shared" si="3"/>
        <v>101057</v>
      </c>
      <c r="G34" s="9">
        <f t="shared" si="3"/>
        <v>99650</v>
      </c>
      <c r="H34" s="9">
        <f t="shared" si="3"/>
        <v>102463</v>
      </c>
      <c r="I34" s="10">
        <f t="shared" si="0"/>
        <v>2.8228800802809834E-2</v>
      </c>
      <c r="J34" s="10">
        <f t="shared" si="1"/>
        <v>-2.2458189034221549E-2</v>
      </c>
      <c r="K34" s="10">
        <f t="shared" si="2"/>
        <v>-0.12997367750700517</v>
      </c>
    </row>
    <row r="35" spans="1:11" ht="16.5" x14ac:dyDescent="0.3">
      <c r="A35" s="14"/>
      <c r="B35" s="13"/>
      <c r="C35" s="13"/>
      <c r="D35" s="13"/>
      <c r="E35" s="13"/>
      <c r="F35" s="13"/>
      <c r="G35" s="13"/>
      <c r="H35" s="13"/>
      <c r="I35" s="8"/>
      <c r="J35" s="8"/>
      <c r="K35" s="8"/>
    </row>
    <row r="36" spans="1:11" ht="16.5" x14ac:dyDescent="0.3">
      <c r="A36" s="14"/>
      <c r="B36" s="15" t="s">
        <v>68</v>
      </c>
      <c r="C36" s="9">
        <f t="shared" ref="C36:G36" si="4">C34</f>
        <v>117770</v>
      </c>
      <c r="D36" s="9">
        <f t="shared" si="4"/>
        <v>111970</v>
      </c>
      <c r="E36" s="9">
        <f t="shared" si="4"/>
        <v>104817</v>
      </c>
      <c r="F36" s="9">
        <f t="shared" si="4"/>
        <v>101057</v>
      </c>
      <c r="G36" s="9">
        <f t="shared" si="4"/>
        <v>99650</v>
      </c>
      <c r="H36" s="9">
        <f>H34</f>
        <v>102463</v>
      </c>
      <c r="I36" s="10">
        <f t="shared" si="0"/>
        <v>2.8228800802809834E-2</v>
      </c>
      <c r="J36" s="10">
        <f t="shared" si="1"/>
        <v>-2.2458189034221549E-2</v>
      </c>
      <c r="K36" s="10">
        <f t="shared" si="2"/>
        <v>-0.12997367750700517</v>
      </c>
    </row>
    <row r="37" spans="1:11" ht="16.5" x14ac:dyDescent="0.3">
      <c r="A37" s="14"/>
      <c r="B37" s="13"/>
      <c r="C37" s="13"/>
      <c r="D37" s="13"/>
      <c r="E37" s="13"/>
      <c r="F37" s="13"/>
      <c r="G37" s="13"/>
      <c r="H37" s="13"/>
      <c r="I37" s="8"/>
      <c r="J37" s="8"/>
      <c r="K37" s="8"/>
    </row>
    <row r="38" spans="1:11" ht="16.5" x14ac:dyDescent="0.3">
      <c r="A38" s="14"/>
      <c r="B38" s="15" t="s">
        <v>69</v>
      </c>
      <c r="C38" s="9">
        <f>SUM('PUB HCT'!C36+C36)</f>
        <v>349449</v>
      </c>
      <c r="D38" s="9">
        <f>SUM('PUB HCT'!D36+D36)</f>
        <v>337691</v>
      </c>
      <c r="E38" s="9">
        <f>SUM('PUB HCT'!E36+E36)</f>
        <v>317746</v>
      </c>
      <c r="F38" s="9">
        <f>SUM('PUB HCT'!F36+F36)</f>
        <v>312233</v>
      </c>
      <c r="G38" s="9">
        <f>SUM('PUB HCT'!G36+G36)</f>
        <v>310103</v>
      </c>
      <c r="H38" s="9">
        <f>SUM('PUB HCT'!H36+H36)</f>
        <v>315189</v>
      </c>
      <c r="I38" s="10">
        <f t="shared" si="0"/>
        <v>1.6401002247640298E-2</v>
      </c>
      <c r="J38" s="10">
        <f t="shared" si="1"/>
        <v>-8.0473082273262286E-3</v>
      </c>
      <c r="K38" s="10">
        <f t="shared" si="2"/>
        <v>-9.8040057347424089E-2</v>
      </c>
    </row>
    <row r="40" spans="1:11" x14ac:dyDescent="0.25">
      <c r="B40" s="31" t="s">
        <v>70</v>
      </c>
    </row>
    <row r="41" spans="1:11" x14ac:dyDescent="0.25">
      <c r="B41" s="31" t="s">
        <v>71</v>
      </c>
    </row>
    <row r="42" spans="1:11" x14ac:dyDescent="0.25">
      <c r="B42" s="31" t="s">
        <v>72</v>
      </c>
    </row>
    <row r="43" spans="1:11" x14ac:dyDescent="0.25">
      <c r="B43" s="31" t="s">
        <v>73</v>
      </c>
    </row>
    <row r="44" spans="1:11" x14ac:dyDescent="0.25">
      <c r="B44" s="31" t="s">
        <v>74</v>
      </c>
    </row>
    <row r="45" spans="1:11" x14ac:dyDescent="0.25">
      <c r="B45" s="31" t="s">
        <v>75</v>
      </c>
    </row>
  </sheetData>
  <mergeCells count="3">
    <mergeCell ref="A5:A6"/>
    <mergeCell ref="A8:A34"/>
    <mergeCell ref="H19:K19"/>
  </mergeCells>
  <pageMargins left="0.7" right="0.7" top="0.75" bottom="0.75" header="0.3" footer="0.3"/>
  <pageSetup orientation="landscape" verticalDpi="597" r:id="rId1"/>
  <headerFooter>
    <oddFooter>&amp;LCoordinating Board for Higher Education 
Tab 18 Attachment, Fall 2018-2023 Enrollment Tables 
December 6, 2023 | 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5"/>
  <sheetViews>
    <sheetView zoomScaleNormal="100" workbookViewId="0"/>
  </sheetViews>
  <sheetFormatPr defaultRowHeight="15" x14ac:dyDescent="0.25"/>
  <cols>
    <col min="2" max="2" width="38.7109375" bestFit="1" customWidth="1"/>
    <col min="3" max="11" width="10.7109375" customWidth="1"/>
  </cols>
  <sheetData>
    <row r="1" spans="1:13" x14ac:dyDescent="0.25">
      <c r="A1" s="1" t="s">
        <v>36</v>
      </c>
      <c r="B1" s="1"/>
      <c r="D1" s="2"/>
      <c r="E1" s="2"/>
      <c r="F1" s="2"/>
      <c r="G1" s="2"/>
      <c r="H1" s="2"/>
    </row>
    <row r="2" spans="1:13" x14ac:dyDescent="0.25">
      <c r="A2" s="1" t="s">
        <v>37</v>
      </c>
      <c r="B2" s="1"/>
      <c r="D2" s="2"/>
      <c r="E2" s="2"/>
      <c r="F2" s="2"/>
      <c r="G2" s="2"/>
      <c r="H2" s="2"/>
    </row>
    <row r="3" spans="1:13" ht="16.5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30" x14ac:dyDescent="0.3">
      <c r="A4" s="27"/>
      <c r="B4" s="3"/>
      <c r="C4" s="28">
        <v>2018</v>
      </c>
      <c r="D4" s="28">
        <v>2019</v>
      </c>
      <c r="E4" s="28">
        <v>2020</v>
      </c>
      <c r="F4" s="5">
        <v>2021</v>
      </c>
      <c r="G4" s="5">
        <v>2022</v>
      </c>
      <c r="H4" s="5">
        <v>2023</v>
      </c>
      <c r="I4" s="4" t="s">
        <v>2</v>
      </c>
      <c r="J4" s="16" t="s">
        <v>3</v>
      </c>
      <c r="K4" s="4" t="s">
        <v>4</v>
      </c>
    </row>
    <row r="5" spans="1:13" ht="18" x14ac:dyDescent="0.3">
      <c r="A5" s="32" t="s">
        <v>38</v>
      </c>
      <c r="B5" s="6" t="s">
        <v>39</v>
      </c>
      <c r="C5" s="18" t="s">
        <v>40</v>
      </c>
      <c r="D5" s="18" t="s">
        <v>40</v>
      </c>
      <c r="E5" s="18" t="s">
        <v>40</v>
      </c>
      <c r="F5" s="18" t="s">
        <v>40</v>
      </c>
      <c r="G5" s="18" t="s">
        <v>40</v>
      </c>
      <c r="H5" s="18" t="s">
        <v>40</v>
      </c>
      <c r="I5" s="18" t="s">
        <v>40</v>
      </c>
      <c r="J5" s="18" t="s">
        <v>40</v>
      </c>
      <c r="K5" s="18" t="s">
        <v>40</v>
      </c>
    </row>
    <row r="6" spans="1:13" ht="16.5" x14ac:dyDescent="0.3">
      <c r="A6" s="32"/>
      <c r="B6" s="6" t="s">
        <v>20</v>
      </c>
      <c r="C6" s="18" t="s">
        <v>40</v>
      </c>
      <c r="D6" s="18" t="s">
        <v>40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40</v>
      </c>
      <c r="J6" s="18" t="s">
        <v>40</v>
      </c>
      <c r="K6" s="18" t="s">
        <v>40</v>
      </c>
    </row>
    <row r="7" spans="1:13" ht="16.5" x14ac:dyDescent="0.3">
      <c r="A7" s="3"/>
      <c r="B7" s="11"/>
      <c r="C7" s="7"/>
      <c r="D7" s="7"/>
      <c r="E7" s="7"/>
      <c r="F7" s="7"/>
      <c r="G7" s="7"/>
      <c r="H7" s="7"/>
      <c r="I7" s="8"/>
      <c r="J7" s="8"/>
      <c r="K7" s="8"/>
    </row>
    <row r="8" spans="1:13" ht="16.5" x14ac:dyDescent="0.3">
      <c r="A8" s="33" t="s">
        <v>41</v>
      </c>
      <c r="B8" s="6" t="s">
        <v>42</v>
      </c>
      <c r="C8" s="7">
        <v>1329.9000000033</v>
      </c>
      <c r="D8" s="7">
        <v>1266.9333333394</v>
      </c>
      <c r="E8" s="7">
        <v>1182.716666667</v>
      </c>
      <c r="F8" s="7">
        <v>1150.2500000003001</v>
      </c>
      <c r="G8" s="7">
        <v>1079.3833333273001</v>
      </c>
      <c r="H8" s="7">
        <v>1400</v>
      </c>
      <c r="I8" s="8">
        <f>(H8-G8)/G8</f>
        <v>0.29703688835399106</v>
      </c>
      <c r="J8" s="8">
        <f>(H8-E8)/E8</f>
        <v>0.18371545735068026</v>
      </c>
      <c r="K8" s="8">
        <f>(H8-C8)/C8</f>
        <v>5.2710730127472814E-2</v>
      </c>
    </row>
    <row r="9" spans="1:13" ht="16.5" x14ac:dyDescent="0.3">
      <c r="A9" s="34"/>
      <c r="B9" s="6" t="s">
        <v>43</v>
      </c>
      <c r="C9" s="7">
        <v>1814</v>
      </c>
      <c r="D9" s="7">
        <v>2002</v>
      </c>
      <c r="E9" s="7">
        <v>1773</v>
      </c>
      <c r="F9" s="7">
        <v>1717</v>
      </c>
      <c r="G9" s="7">
        <v>1668.08</v>
      </c>
      <c r="H9" s="7">
        <v>1665.1669999999999</v>
      </c>
      <c r="I9" s="8">
        <f t="shared" ref="I9:I38" si="0">(H9-G9)/G9</f>
        <v>-1.746319121385072E-3</v>
      </c>
      <c r="J9" s="8">
        <f t="shared" ref="J9:J38" si="1">(H9-E9)/E9</f>
        <v>-6.0819514946418546E-2</v>
      </c>
      <c r="K9" s="8">
        <f t="shared" ref="K9:K38" si="2">(H9-C9)/C9</f>
        <v>-8.2046857772877665E-2</v>
      </c>
      <c r="M9" t="s">
        <v>79</v>
      </c>
    </row>
    <row r="10" spans="1:13" ht="16.5" x14ac:dyDescent="0.3">
      <c r="A10" s="34"/>
      <c r="B10" s="6" t="s">
        <v>44</v>
      </c>
      <c r="C10" s="7">
        <v>1172</v>
      </c>
      <c r="D10" s="7">
        <v>1124</v>
      </c>
      <c r="E10" s="7">
        <v>1173</v>
      </c>
      <c r="F10" s="7">
        <v>1183</v>
      </c>
      <c r="G10" s="7">
        <v>1091.27</v>
      </c>
      <c r="H10" s="7">
        <v>1046.96</v>
      </c>
      <c r="I10" s="8">
        <f t="shared" si="0"/>
        <v>-4.0604066821226595E-2</v>
      </c>
      <c r="J10" s="8">
        <f t="shared" si="1"/>
        <v>-0.10745098039215684</v>
      </c>
      <c r="K10" s="8">
        <f t="shared" si="2"/>
        <v>-0.10668941979522181</v>
      </c>
      <c r="M10" t="s">
        <v>80</v>
      </c>
    </row>
    <row r="11" spans="1:13" ht="16.5" x14ac:dyDescent="0.3">
      <c r="A11" s="34"/>
      <c r="B11" s="6" t="s">
        <v>45</v>
      </c>
      <c r="C11" s="7">
        <v>1718</v>
      </c>
      <c r="D11" s="7">
        <v>1655</v>
      </c>
      <c r="E11" s="7">
        <v>1616</v>
      </c>
      <c r="F11" s="7">
        <v>1869</v>
      </c>
      <c r="G11" s="7">
        <v>1604</v>
      </c>
      <c r="H11" s="7">
        <v>1545</v>
      </c>
      <c r="I11" s="8">
        <f t="shared" si="0"/>
        <v>-3.6783042394014961E-2</v>
      </c>
      <c r="J11" s="8">
        <f t="shared" si="1"/>
        <v>-4.3935643564356433E-2</v>
      </c>
      <c r="K11" s="8">
        <f t="shared" si="2"/>
        <v>-0.10069848661233993</v>
      </c>
    </row>
    <row r="12" spans="1:13" ht="18" x14ac:dyDescent="0.3">
      <c r="A12" s="34"/>
      <c r="B12" s="6" t="s">
        <v>46</v>
      </c>
      <c r="C12" s="7">
        <v>6855.40833337</v>
      </c>
      <c r="D12" s="7">
        <v>5599.9666666630001</v>
      </c>
      <c r="E12" s="7">
        <v>4836.5500000060001</v>
      </c>
      <c r="F12" s="7">
        <v>4015.6333333989996</v>
      </c>
      <c r="G12" s="7">
        <v>3554.4166666710003</v>
      </c>
      <c r="H12" s="7">
        <v>3580</v>
      </c>
      <c r="I12" s="8">
        <f t="shared" si="0"/>
        <v>7.1976179857834765E-3</v>
      </c>
      <c r="J12" s="8">
        <f t="shared" si="1"/>
        <v>-0.25980295872149389</v>
      </c>
      <c r="K12" s="8">
        <f t="shared" si="2"/>
        <v>-0.47778457155153381</v>
      </c>
    </row>
    <row r="13" spans="1:13" ht="16.5" x14ac:dyDescent="0.3">
      <c r="A13" s="34"/>
      <c r="B13" s="6" t="s">
        <v>47</v>
      </c>
      <c r="C13" s="7">
        <v>282</v>
      </c>
      <c r="D13" s="7">
        <v>259</v>
      </c>
      <c r="E13" s="7">
        <v>285</v>
      </c>
      <c r="F13" s="7">
        <v>303</v>
      </c>
      <c r="G13" s="7">
        <v>310</v>
      </c>
      <c r="H13" s="7">
        <v>268</v>
      </c>
      <c r="I13" s="8">
        <f t="shared" si="0"/>
        <v>-0.13548387096774195</v>
      </c>
      <c r="J13" s="8">
        <f t="shared" si="1"/>
        <v>-5.9649122807017542E-2</v>
      </c>
      <c r="K13" s="8">
        <f t="shared" si="2"/>
        <v>-4.9645390070921988E-2</v>
      </c>
    </row>
    <row r="14" spans="1:13" ht="16.5" x14ac:dyDescent="0.3">
      <c r="A14" s="34"/>
      <c r="B14" s="6" t="s">
        <v>48</v>
      </c>
      <c r="C14" s="7">
        <v>1035</v>
      </c>
      <c r="D14" s="7">
        <v>984</v>
      </c>
      <c r="E14" s="7">
        <v>972</v>
      </c>
      <c r="F14" s="7">
        <v>880</v>
      </c>
      <c r="G14" s="7">
        <v>934</v>
      </c>
      <c r="H14" s="7">
        <v>992</v>
      </c>
      <c r="I14" s="8">
        <f t="shared" si="0"/>
        <v>6.2098501070663809E-2</v>
      </c>
      <c r="J14" s="8">
        <f t="shared" si="1"/>
        <v>2.0576131687242798E-2</v>
      </c>
      <c r="K14" s="8">
        <f t="shared" si="2"/>
        <v>-4.1545893719806763E-2</v>
      </c>
    </row>
    <row r="15" spans="1:13" ht="18" x14ac:dyDescent="0.3">
      <c r="A15" s="34"/>
      <c r="B15" s="6" t="s">
        <v>49</v>
      </c>
      <c r="C15" s="7">
        <v>1599</v>
      </c>
      <c r="D15" s="7">
        <v>1593</v>
      </c>
      <c r="E15" s="7">
        <v>1532</v>
      </c>
      <c r="F15" s="7">
        <v>1449</v>
      </c>
      <c r="G15" s="7">
        <v>1460</v>
      </c>
      <c r="H15" s="7">
        <v>1508</v>
      </c>
      <c r="I15" s="8">
        <f t="shared" si="0"/>
        <v>3.287671232876712E-2</v>
      </c>
      <c r="J15" s="8">
        <f t="shared" si="1"/>
        <v>-1.5665796344647518E-2</v>
      </c>
      <c r="K15" s="8">
        <f t="shared" si="2"/>
        <v>-5.6910569105691054E-2</v>
      </c>
    </row>
    <row r="16" spans="1:13" ht="16.5" x14ac:dyDescent="0.3">
      <c r="A16" s="34"/>
      <c r="B16" s="6" t="s">
        <v>50</v>
      </c>
      <c r="C16" s="7">
        <v>1031</v>
      </c>
      <c r="D16" s="7">
        <v>859</v>
      </c>
      <c r="E16" s="7">
        <v>685</v>
      </c>
      <c r="F16" s="7">
        <v>561</v>
      </c>
      <c r="G16" s="7">
        <v>508</v>
      </c>
      <c r="H16" s="7">
        <v>516</v>
      </c>
      <c r="I16" s="8">
        <f t="shared" si="0"/>
        <v>1.5748031496062992E-2</v>
      </c>
      <c r="J16" s="8">
        <f t="shared" si="1"/>
        <v>-0.24671532846715327</v>
      </c>
      <c r="K16" s="8">
        <f t="shared" si="2"/>
        <v>-0.49951503394762364</v>
      </c>
    </row>
    <row r="17" spans="1:11" ht="16.5" x14ac:dyDescent="0.3">
      <c r="A17" s="34"/>
      <c r="B17" s="6" t="s">
        <v>51</v>
      </c>
      <c r="C17" s="7">
        <v>1788</v>
      </c>
      <c r="D17" s="7">
        <v>1907</v>
      </c>
      <c r="E17" s="7">
        <v>1826</v>
      </c>
      <c r="F17" s="7">
        <v>1921</v>
      </c>
      <c r="G17" s="7">
        <v>1867</v>
      </c>
      <c r="H17" s="7">
        <v>1897</v>
      </c>
      <c r="I17" s="8">
        <f t="shared" si="0"/>
        <v>1.6068559185859668E-2</v>
      </c>
      <c r="J17" s="8">
        <f t="shared" si="1"/>
        <v>3.8882803943044907E-2</v>
      </c>
      <c r="K17" s="8">
        <f t="shared" si="2"/>
        <v>6.0961968680089483E-2</v>
      </c>
    </row>
    <row r="18" spans="1:11" ht="16.5" x14ac:dyDescent="0.3">
      <c r="A18" s="34"/>
      <c r="B18" s="6" t="s">
        <v>52</v>
      </c>
      <c r="C18" s="7">
        <v>1048.9666666696003</v>
      </c>
      <c r="D18" s="7">
        <v>1006.3166666666002</v>
      </c>
      <c r="E18" s="7">
        <v>945.1333333366</v>
      </c>
      <c r="F18" s="7">
        <v>794.56666666669992</v>
      </c>
      <c r="G18" s="7">
        <v>817.70000000029984</v>
      </c>
      <c r="H18" s="29">
        <v>764</v>
      </c>
      <c r="I18" s="22">
        <f t="shared" si="0"/>
        <v>-6.5672006848820033E-2</v>
      </c>
      <c r="J18" s="22">
        <f t="shared" si="1"/>
        <v>-0.19164844466668612</v>
      </c>
      <c r="K18" s="22">
        <f t="shared" si="2"/>
        <v>-0.27166417744650606</v>
      </c>
    </row>
    <row r="19" spans="1:11" ht="18" x14ac:dyDescent="0.3">
      <c r="A19" s="34"/>
      <c r="B19" s="6" t="s">
        <v>76</v>
      </c>
      <c r="C19" s="7">
        <v>730</v>
      </c>
      <c r="D19" s="7">
        <v>692</v>
      </c>
      <c r="E19" s="7">
        <v>608</v>
      </c>
      <c r="F19" s="7">
        <v>593</v>
      </c>
      <c r="G19" s="23">
        <v>398</v>
      </c>
      <c r="H19" s="35" t="s">
        <v>53</v>
      </c>
      <c r="I19" s="36"/>
      <c r="J19" s="36"/>
      <c r="K19" s="37"/>
    </row>
    <row r="20" spans="1:11" ht="18" x14ac:dyDescent="0.3">
      <c r="A20" s="34"/>
      <c r="B20" s="6" t="s">
        <v>54</v>
      </c>
      <c r="C20" s="7">
        <v>7465.3833333956991</v>
      </c>
      <c r="D20" s="7">
        <v>6466.5666666264005</v>
      </c>
      <c r="E20" s="7">
        <v>5886.3333333397004</v>
      </c>
      <c r="F20" s="7">
        <v>5487.6833333370005</v>
      </c>
      <c r="G20" s="7">
        <v>5405.6666666997007</v>
      </c>
      <c r="H20" s="30">
        <v>5472</v>
      </c>
      <c r="I20" s="25">
        <f t="shared" si="0"/>
        <v>1.2271073558591708E-2</v>
      </c>
      <c r="J20" s="25">
        <f t="shared" si="1"/>
        <v>-7.0389036752803488E-2</v>
      </c>
      <c r="K20" s="25">
        <f t="shared" si="2"/>
        <v>-0.26701687567448595</v>
      </c>
    </row>
    <row r="21" spans="1:11" ht="16.5" x14ac:dyDescent="0.3">
      <c r="A21" s="34"/>
      <c r="B21" s="6" t="s">
        <v>55</v>
      </c>
      <c r="C21" s="7">
        <v>6150</v>
      </c>
      <c r="D21" s="7">
        <v>6695</v>
      </c>
      <c r="E21" s="7">
        <v>7290</v>
      </c>
      <c r="F21" s="7">
        <v>7026</v>
      </c>
      <c r="G21" s="7">
        <v>6761</v>
      </c>
      <c r="H21" s="7">
        <v>6851</v>
      </c>
      <c r="I21" s="8">
        <f t="shared" si="0"/>
        <v>1.3311640289897944E-2</v>
      </c>
      <c r="J21" s="8">
        <f t="shared" si="1"/>
        <v>-6.0219478737997253E-2</v>
      </c>
      <c r="K21" s="8">
        <f t="shared" si="2"/>
        <v>0.11398373983739837</v>
      </c>
    </row>
    <row r="22" spans="1:11" ht="16.5" x14ac:dyDescent="0.3">
      <c r="A22" s="34"/>
      <c r="B22" s="6" t="s">
        <v>56</v>
      </c>
      <c r="C22" s="7">
        <v>2872</v>
      </c>
      <c r="D22" s="7">
        <v>2875</v>
      </c>
      <c r="E22" s="7">
        <v>2618</v>
      </c>
      <c r="F22" s="7">
        <v>2577</v>
      </c>
      <c r="G22" s="7">
        <v>2667</v>
      </c>
      <c r="H22" s="7">
        <v>2875</v>
      </c>
      <c r="I22" s="8">
        <f t="shared" si="0"/>
        <v>7.7990251218597678E-2</v>
      </c>
      <c r="J22" s="8">
        <f t="shared" si="1"/>
        <v>9.8166539343009937E-2</v>
      </c>
      <c r="K22" s="8">
        <f t="shared" si="2"/>
        <v>1.0445682451253482E-3</v>
      </c>
    </row>
    <row r="23" spans="1:11" ht="16.5" x14ac:dyDescent="0.3">
      <c r="A23" s="34"/>
      <c r="B23" s="6" t="s">
        <v>57</v>
      </c>
      <c r="C23" s="7">
        <v>1544</v>
      </c>
      <c r="D23" s="7">
        <v>1514</v>
      </c>
      <c r="E23" s="7">
        <v>1472</v>
      </c>
      <c r="F23" s="7">
        <v>1568</v>
      </c>
      <c r="G23" s="7">
        <v>1357</v>
      </c>
      <c r="H23" s="7">
        <v>1426</v>
      </c>
      <c r="I23" s="8">
        <f t="shared" si="0"/>
        <v>5.0847457627118647E-2</v>
      </c>
      <c r="J23" s="8">
        <f t="shared" si="1"/>
        <v>-3.125E-2</v>
      </c>
      <c r="K23" s="8">
        <f t="shared" si="2"/>
        <v>-7.6424870466321237E-2</v>
      </c>
    </row>
    <row r="24" spans="1:11" ht="16.5" x14ac:dyDescent="0.3">
      <c r="A24" s="34"/>
      <c r="B24" s="6" t="s">
        <v>58</v>
      </c>
      <c r="C24" s="7">
        <v>6337.6666666669989</v>
      </c>
      <c r="D24" s="7">
        <v>6526.0333333972994</v>
      </c>
      <c r="E24" s="7">
        <v>5894.3999999996995</v>
      </c>
      <c r="F24" s="7">
        <v>5086.6333333896991</v>
      </c>
      <c r="G24" s="7">
        <v>4467.1666666299998</v>
      </c>
      <c r="H24" s="7">
        <v>3904</v>
      </c>
      <c r="I24" s="8">
        <f t="shared" si="0"/>
        <v>-0.1260679774580358</v>
      </c>
      <c r="J24" s="8">
        <f t="shared" si="1"/>
        <v>-0.33767643865360358</v>
      </c>
      <c r="K24" s="8">
        <f t="shared" si="2"/>
        <v>-0.3840004207647722</v>
      </c>
    </row>
    <row r="25" spans="1:11" ht="16.5" x14ac:dyDescent="0.3">
      <c r="A25" s="34"/>
      <c r="B25" s="6" t="s">
        <v>59</v>
      </c>
      <c r="C25" s="7">
        <v>2438.9000000057003</v>
      </c>
      <c r="D25" s="7">
        <v>2272.5000000065997</v>
      </c>
      <c r="E25" s="7">
        <v>2821.6333333677003</v>
      </c>
      <c r="F25" s="7">
        <v>2719.0250000072992</v>
      </c>
      <c r="G25" s="7">
        <v>2438.5</v>
      </c>
      <c r="H25" s="7">
        <v>2569</v>
      </c>
      <c r="I25" s="8">
        <f t="shared" si="0"/>
        <v>5.351650604880049E-2</v>
      </c>
      <c r="J25" s="8">
        <f t="shared" si="1"/>
        <v>-8.9534430423734448E-2</v>
      </c>
      <c r="K25" s="8">
        <f t="shared" si="2"/>
        <v>5.3343720527285074E-2</v>
      </c>
    </row>
    <row r="26" spans="1:11" ht="18" x14ac:dyDescent="0.3">
      <c r="A26" s="34"/>
      <c r="B26" s="6" t="s">
        <v>60</v>
      </c>
      <c r="C26" s="7">
        <v>11173.724999934002</v>
      </c>
      <c r="D26" s="7">
        <v>10808.583333402999</v>
      </c>
      <c r="E26" s="7">
        <v>10706.049999955598</v>
      </c>
      <c r="F26" s="7">
        <v>11020.658333267304</v>
      </c>
      <c r="G26" s="7">
        <v>12035.466666666654</v>
      </c>
      <c r="H26" s="7">
        <v>13101</v>
      </c>
      <c r="I26" s="8">
        <f t="shared" si="0"/>
        <v>8.8532780892031329E-2</v>
      </c>
      <c r="J26" s="8">
        <f t="shared" si="1"/>
        <v>0.22370061788001505</v>
      </c>
      <c r="K26" s="8">
        <f t="shared" si="2"/>
        <v>0.17248276649706176</v>
      </c>
    </row>
    <row r="27" spans="1:11" ht="16.5" x14ac:dyDescent="0.3">
      <c r="A27" s="34"/>
      <c r="B27" s="6" t="s">
        <v>61</v>
      </c>
      <c r="C27" s="7">
        <v>2702</v>
      </c>
      <c r="D27" s="7">
        <v>2635</v>
      </c>
      <c r="E27" s="7">
        <v>2483</v>
      </c>
      <c r="F27" s="7">
        <v>2201</v>
      </c>
      <c r="G27" s="7">
        <v>1952</v>
      </c>
      <c r="H27" s="7">
        <v>1749</v>
      </c>
      <c r="I27" s="8">
        <f t="shared" si="0"/>
        <v>-0.10399590163934426</v>
      </c>
      <c r="J27" s="8">
        <f t="shared" si="1"/>
        <v>-0.29561014901329036</v>
      </c>
      <c r="K27" s="8">
        <f t="shared" si="2"/>
        <v>-0.3527017024426351</v>
      </c>
    </row>
    <row r="28" spans="1:11" ht="16.5" x14ac:dyDescent="0.3">
      <c r="A28" s="34"/>
      <c r="B28" s="6" t="s">
        <v>62</v>
      </c>
      <c r="C28" s="7">
        <v>714</v>
      </c>
      <c r="D28" s="7">
        <v>640</v>
      </c>
      <c r="E28" s="7">
        <v>611</v>
      </c>
      <c r="F28" s="7">
        <v>578</v>
      </c>
      <c r="G28" s="7">
        <v>556</v>
      </c>
      <c r="H28" s="7">
        <v>530</v>
      </c>
      <c r="I28" s="8">
        <f t="shared" si="0"/>
        <v>-4.6762589928057555E-2</v>
      </c>
      <c r="J28" s="8">
        <f t="shared" si="1"/>
        <v>-0.132569558101473</v>
      </c>
      <c r="K28" s="8">
        <f t="shared" si="2"/>
        <v>-0.25770308123249297</v>
      </c>
    </row>
    <row r="29" spans="1:11" ht="16.5" x14ac:dyDescent="0.3">
      <c r="A29" s="34"/>
      <c r="B29" s="6" t="s">
        <v>63</v>
      </c>
      <c r="C29" s="7">
        <v>14825</v>
      </c>
      <c r="D29" s="7">
        <v>15184</v>
      </c>
      <c r="E29" s="7">
        <v>14508</v>
      </c>
      <c r="F29" s="7">
        <v>16024</v>
      </c>
      <c r="G29" s="7">
        <v>15731</v>
      </c>
      <c r="H29" s="7">
        <v>15352</v>
      </c>
      <c r="I29" s="8">
        <f t="shared" si="0"/>
        <v>-2.4092556099421524E-2</v>
      </c>
      <c r="J29" s="8">
        <f t="shared" si="1"/>
        <v>5.8174800110283982E-2</v>
      </c>
      <c r="K29" s="8">
        <f t="shared" si="2"/>
        <v>3.5548060708263073E-2</v>
      </c>
    </row>
    <row r="30" spans="1:11" ht="16.5" x14ac:dyDescent="0.3">
      <c r="A30" s="34"/>
      <c r="B30" s="6" t="s">
        <v>64</v>
      </c>
      <c r="C30" s="7">
        <v>7158.274999960001</v>
      </c>
      <c r="D30" s="7">
        <v>6406.9833332706994</v>
      </c>
      <c r="E30" s="7">
        <v>5407.9000000332999</v>
      </c>
      <c r="F30" s="7">
        <v>4516.8666666999998</v>
      </c>
      <c r="G30" s="7">
        <v>4458.7666666403002</v>
      </c>
      <c r="H30" s="7">
        <v>5619</v>
      </c>
      <c r="I30" s="8">
        <f t="shared" si="0"/>
        <v>0.26021396051970141</v>
      </c>
      <c r="J30" s="8">
        <f t="shared" si="1"/>
        <v>3.9035485117217453E-2</v>
      </c>
      <c r="K30" s="8">
        <f t="shared" si="2"/>
        <v>-0.21503434835468072</v>
      </c>
    </row>
    <row r="31" spans="1:11" ht="16.5" x14ac:dyDescent="0.3">
      <c r="A31" s="34"/>
      <c r="B31" s="6" t="s">
        <v>65</v>
      </c>
      <c r="C31" s="7">
        <v>714.13333333669993</v>
      </c>
      <c r="D31" s="7">
        <v>656.76666667330005</v>
      </c>
      <c r="E31" s="7">
        <v>605.8666666634</v>
      </c>
      <c r="F31" s="7">
        <v>640.46666667340014</v>
      </c>
      <c r="G31" s="7">
        <v>611.26666667000006</v>
      </c>
      <c r="H31" s="7">
        <v>612</v>
      </c>
      <c r="I31" s="8">
        <f t="shared" si="0"/>
        <v>1.1996946177270219E-3</v>
      </c>
      <c r="J31" s="8">
        <f t="shared" si="1"/>
        <v>1.0123239442066031E-2</v>
      </c>
      <c r="K31" s="8">
        <f t="shared" si="2"/>
        <v>-0.14301717700179956</v>
      </c>
    </row>
    <row r="32" spans="1:11" ht="16.5" x14ac:dyDescent="0.3">
      <c r="A32" s="34"/>
      <c r="B32" s="6" t="s">
        <v>66</v>
      </c>
      <c r="C32" s="7">
        <v>816</v>
      </c>
      <c r="D32" s="7">
        <v>746</v>
      </c>
      <c r="E32" s="7">
        <v>757</v>
      </c>
      <c r="F32" s="7">
        <v>800</v>
      </c>
      <c r="G32" s="7">
        <v>850</v>
      </c>
      <c r="H32" s="7">
        <v>897</v>
      </c>
      <c r="I32" s="8">
        <f t="shared" si="0"/>
        <v>5.5294117647058827E-2</v>
      </c>
      <c r="J32" s="8">
        <f t="shared" si="1"/>
        <v>0.18494055482166447</v>
      </c>
      <c r="K32" s="8">
        <f t="shared" si="2"/>
        <v>9.9264705882352935E-2</v>
      </c>
    </row>
    <row r="33" spans="1:11" ht="16.5" x14ac:dyDescent="0.3">
      <c r="A33" s="34"/>
      <c r="B33" s="6" t="s">
        <v>67</v>
      </c>
      <c r="C33" s="7">
        <v>1445</v>
      </c>
      <c r="D33" s="7">
        <v>1331</v>
      </c>
      <c r="E33" s="7">
        <v>1271.2583333400999</v>
      </c>
      <c r="F33" s="7">
        <v>1034.0583333262998</v>
      </c>
      <c r="G33" s="7">
        <v>957.94999999699996</v>
      </c>
      <c r="H33" s="7">
        <v>1150</v>
      </c>
      <c r="I33" s="8">
        <f t="shared" si="0"/>
        <v>0.20048019208059031</v>
      </c>
      <c r="J33" s="8">
        <f t="shared" si="1"/>
        <v>-9.5384494370633635E-2</v>
      </c>
      <c r="K33" s="8">
        <f t="shared" si="2"/>
        <v>-0.20415224913494809</v>
      </c>
    </row>
    <row r="34" spans="1:11" x14ac:dyDescent="0.25">
      <c r="A34" s="34"/>
      <c r="B34" s="6" t="s">
        <v>20</v>
      </c>
      <c r="C34" s="9">
        <f>SUM(C8:C18) + SUM(C20:C33)</f>
        <v>86029.35833334201</v>
      </c>
      <c r="D34" s="9">
        <f t="shared" ref="D34:H34" si="3">SUM(D8:D18) + SUM(D20:D33)</f>
        <v>83013.650000046298</v>
      </c>
      <c r="E34" s="9">
        <f t="shared" si="3"/>
        <v>79158.841666709108</v>
      </c>
      <c r="F34" s="9">
        <f t="shared" si="3"/>
        <v>77122.841666766995</v>
      </c>
      <c r="G34" s="9">
        <f t="shared" si="3"/>
        <v>75142.633333302263</v>
      </c>
      <c r="H34" s="9">
        <f t="shared" si="3"/>
        <v>77289.127000000008</v>
      </c>
      <c r="I34" s="10">
        <f t="shared" si="0"/>
        <v>2.8565590151422678E-2</v>
      </c>
      <c r="J34" s="10">
        <f t="shared" si="1"/>
        <v>-2.3619783050658556E-2</v>
      </c>
      <c r="K34" s="10">
        <f t="shared" si="2"/>
        <v>-0.10159591449555878</v>
      </c>
    </row>
    <row r="35" spans="1:11" ht="16.5" x14ac:dyDescent="0.3">
      <c r="A35" s="14"/>
      <c r="B35" s="13"/>
      <c r="C35" s="13"/>
      <c r="D35" s="13"/>
      <c r="E35" s="13"/>
      <c r="F35" s="13"/>
      <c r="G35" s="13"/>
      <c r="H35" s="13"/>
      <c r="I35" s="8"/>
      <c r="J35" s="8"/>
      <c r="K35" s="8"/>
    </row>
    <row r="36" spans="1:11" ht="16.5" x14ac:dyDescent="0.3">
      <c r="A36" s="14"/>
      <c r="B36" s="15" t="s">
        <v>68</v>
      </c>
      <c r="C36" s="9">
        <f t="shared" ref="C36:G36" si="4">C34</f>
        <v>86029.35833334201</v>
      </c>
      <c r="D36" s="9">
        <f t="shared" si="4"/>
        <v>83013.650000046298</v>
      </c>
      <c r="E36" s="9">
        <f t="shared" si="4"/>
        <v>79158.841666709108</v>
      </c>
      <c r="F36" s="9">
        <f t="shared" si="4"/>
        <v>77122.841666766995</v>
      </c>
      <c r="G36" s="9">
        <f t="shared" si="4"/>
        <v>75142.633333302263</v>
      </c>
      <c r="H36" s="9">
        <f>H34</f>
        <v>77289.127000000008</v>
      </c>
      <c r="I36" s="10">
        <f t="shared" si="0"/>
        <v>2.8565590151422678E-2</v>
      </c>
      <c r="J36" s="10">
        <f t="shared" si="1"/>
        <v>-2.3619783050658556E-2</v>
      </c>
      <c r="K36" s="10">
        <f t="shared" si="2"/>
        <v>-0.10159591449555878</v>
      </c>
    </row>
    <row r="37" spans="1:11" ht="16.5" x14ac:dyDescent="0.3">
      <c r="A37" s="14"/>
      <c r="B37" s="13"/>
      <c r="C37" s="13"/>
      <c r="D37" s="13"/>
      <c r="E37" s="13"/>
      <c r="F37" s="13"/>
      <c r="G37" s="13"/>
      <c r="H37" s="13"/>
      <c r="I37" s="8"/>
      <c r="J37" s="8"/>
      <c r="K37" s="8"/>
    </row>
    <row r="38" spans="1:11" ht="16.5" x14ac:dyDescent="0.3">
      <c r="A38" s="14"/>
      <c r="B38" s="15" t="s">
        <v>69</v>
      </c>
      <c r="C38" s="9">
        <f>'PUB FTE'!C36+C36</f>
        <v>252443.52500042183</v>
      </c>
      <c r="D38" s="9">
        <f>'PUB FTE'!D36+D36</f>
        <v>244302.7405558232</v>
      </c>
      <c r="E38" s="9">
        <f>'PUB FTE'!E36+E36</f>
        <v>232727.51111129188</v>
      </c>
      <c r="F38" s="9">
        <f>'PUB FTE'!F36+F36</f>
        <v>226735.71666694261</v>
      </c>
      <c r="G38" s="9">
        <f>'PUB FTE'!G36+G36</f>
        <v>223345.44166660402</v>
      </c>
      <c r="H38" s="9">
        <f>'PUB FTE'!H36+H36</f>
        <v>226882.57978111078</v>
      </c>
      <c r="I38" s="10">
        <f t="shared" si="0"/>
        <v>1.5837073226624313E-2</v>
      </c>
      <c r="J38" s="10">
        <f t="shared" si="1"/>
        <v>-2.5114913584006918E-2</v>
      </c>
      <c r="K38" s="10">
        <f t="shared" si="2"/>
        <v>-0.10125411305070446</v>
      </c>
    </row>
    <row r="40" spans="1:11" x14ac:dyDescent="0.25">
      <c r="B40" s="31" t="s">
        <v>70</v>
      </c>
    </row>
    <row r="41" spans="1:11" x14ac:dyDescent="0.25">
      <c r="B41" s="31" t="s">
        <v>71</v>
      </c>
    </row>
    <row r="42" spans="1:11" x14ac:dyDescent="0.25">
      <c r="B42" s="31" t="s">
        <v>72</v>
      </c>
    </row>
    <row r="43" spans="1:11" x14ac:dyDescent="0.25">
      <c r="B43" s="31" t="s">
        <v>73</v>
      </c>
    </row>
    <row r="44" spans="1:11" x14ac:dyDescent="0.25">
      <c r="B44" s="31" t="s">
        <v>74</v>
      </c>
    </row>
    <row r="45" spans="1:11" x14ac:dyDescent="0.25">
      <c r="B45" s="31" t="s">
        <v>75</v>
      </c>
    </row>
  </sheetData>
  <mergeCells count="3">
    <mergeCell ref="A5:A6"/>
    <mergeCell ref="A8:A34"/>
    <mergeCell ref="H19:K19"/>
  </mergeCells>
  <pageMargins left="0.7" right="0.7" top="0.75" bottom="0.75" header="0.3" footer="0.3"/>
  <pageSetup orientation="landscape" verticalDpi="597" r:id="rId1"/>
  <headerFooter>
    <oddFooter>&amp;LCoordinating Board for Higher Education 
Tab 18 Attachment, Fall 2018-2023 Enrollment Tables 
December 6, 2023 | Table 4
&amp;"-,Italic"Data updated 12/18/2023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 HCT</vt:lpstr>
      <vt:lpstr>PUB FTE</vt:lpstr>
      <vt:lpstr>IND HCT</vt:lpstr>
      <vt:lpstr>IND FTE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Reda, Michael</dc:creator>
  <cp:lastModifiedBy>Gielazauskas, Veronica</cp:lastModifiedBy>
  <cp:lastPrinted>2023-12-18T16:34:19Z</cp:lastPrinted>
  <dcterms:created xsi:type="dcterms:W3CDTF">2023-11-17T18:38:09Z</dcterms:created>
  <dcterms:modified xsi:type="dcterms:W3CDTF">2024-01-26T18:02:00Z</dcterms:modified>
</cp:coreProperties>
</file>