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 defaultThemeVersion="124226"/>
  <bookViews>
    <workbookView xWindow="360" yWindow="300" windowWidth="12120" windowHeight="9090"/>
  </bookViews>
  <sheets>
    <sheet name="Table 94 - Expenses by Function" sheetId="1" r:id="rId1"/>
    <sheet name="Table 94a- Expenses Trend" sheetId="2" r:id="rId2"/>
    <sheet name="pivot" sheetId="4" r:id="rId3"/>
    <sheet name="data" sheetId="3" r:id="rId4"/>
  </sheets>
  <definedNames>
    <definedName name="_xlnm.Print_Area" localSheetId="0">'Table 94 - Expenses by Function'!$A$1:$J$45</definedName>
    <definedName name="_xlnm.Print_Area" localSheetId="1">'Table 94a- Expenses Trend'!$A$1:$I$36</definedName>
  </definedNames>
  <calcPr calcId="125725"/>
  <pivotCaches>
    <pivotCache cacheId="58" r:id="rId5"/>
  </pivotCaches>
</workbook>
</file>

<file path=xl/calcChain.xml><?xml version="1.0" encoding="utf-8"?>
<calcChain xmlns="http://schemas.openxmlformats.org/spreadsheetml/2006/main">
  <c r="C39" i="1"/>
  <c r="D39"/>
  <c r="E39"/>
  <c r="F39"/>
  <c r="G39"/>
  <c r="H39"/>
  <c r="I39"/>
  <c r="J39"/>
  <c r="C40"/>
  <c r="D40"/>
  <c r="E40"/>
  <c r="F40"/>
  <c r="G40"/>
  <c r="H40"/>
  <c r="I40"/>
  <c r="J40"/>
  <c r="B40"/>
  <c r="B39"/>
  <c r="A40"/>
  <c r="A39"/>
  <c r="C12"/>
  <c r="D12"/>
  <c r="E12"/>
  <c r="F12"/>
  <c r="G12"/>
  <c r="H12"/>
  <c r="I12"/>
  <c r="J12"/>
  <c r="C13"/>
  <c r="D13"/>
  <c r="E13"/>
  <c r="F13"/>
  <c r="G13"/>
  <c r="H13"/>
  <c r="I13"/>
  <c r="J13"/>
  <c r="C14"/>
  <c r="D14"/>
  <c r="E14"/>
  <c r="F14"/>
  <c r="G14"/>
  <c r="H14"/>
  <c r="I14"/>
  <c r="J14"/>
  <c r="C15"/>
  <c r="D15"/>
  <c r="E15"/>
  <c r="F15"/>
  <c r="G15"/>
  <c r="H15"/>
  <c r="I15"/>
  <c r="J15"/>
  <c r="C16"/>
  <c r="D16"/>
  <c r="E16"/>
  <c r="F16"/>
  <c r="G16"/>
  <c r="H16"/>
  <c r="I16"/>
  <c r="J16"/>
  <c r="C17"/>
  <c r="D17"/>
  <c r="E17"/>
  <c r="F17"/>
  <c r="G17"/>
  <c r="H17"/>
  <c r="I17"/>
  <c r="J17"/>
  <c r="C18"/>
  <c r="D18"/>
  <c r="E18"/>
  <c r="F18"/>
  <c r="G18"/>
  <c r="H18"/>
  <c r="I18"/>
  <c r="J18"/>
  <c r="C19"/>
  <c r="D19"/>
  <c r="E19"/>
  <c r="F19"/>
  <c r="G19"/>
  <c r="H19"/>
  <c r="I19"/>
  <c r="J19"/>
  <c r="C20"/>
  <c r="D20"/>
  <c r="E20"/>
  <c r="F20"/>
  <c r="G20"/>
  <c r="H20"/>
  <c r="I20"/>
  <c r="J20"/>
  <c r="C21"/>
  <c r="D21"/>
  <c r="E21"/>
  <c r="F21"/>
  <c r="G21"/>
  <c r="H21"/>
  <c r="I21"/>
  <c r="J21"/>
  <c r="C22"/>
  <c r="D22"/>
  <c r="E22"/>
  <c r="F22"/>
  <c r="G22"/>
  <c r="H22"/>
  <c r="I22"/>
  <c r="J22"/>
  <c r="C23"/>
  <c r="D23"/>
  <c r="E23"/>
  <c r="F23"/>
  <c r="G23"/>
  <c r="H23"/>
  <c r="I23"/>
  <c r="J23"/>
  <c r="C24"/>
  <c r="D24"/>
  <c r="E24"/>
  <c r="F24"/>
  <c r="G24"/>
  <c r="H24"/>
  <c r="I24"/>
  <c r="J24"/>
  <c r="C25"/>
  <c r="D25"/>
  <c r="E25"/>
  <c r="F25"/>
  <c r="G25"/>
  <c r="H25"/>
  <c r="I25"/>
  <c r="J25"/>
  <c r="C26"/>
  <c r="D26"/>
  <c r="E26"/>
  <c r="F26"/>
  <c r="G26"/>
  <c r="H26"/>
  <c r="I26"/>
  <c r="J26"/>
  <c r="C27"/>
  <c r="D27"/>
  <c r="E27"/>
  <c r="F27"/>
  <c r="G27"/>
  <c r="H27"/>
  <c r="I27"/>
  <c r="J27"/>
  <c r="C28"/>
  <c r="D28"/>
  <c r="E28"/>
  <c r="F28"/>
  <c r="G28"/>
  <c r="H28"/>
  <c r="I28"/>
  <c r="J28"/>
  <c r="C29"/>
  <c r="D29"/>
  <c r="E29"/>
  <c r="F29"/>
  <c r="G29"/>
  <c r="H29"/>
  <c r="I29"/>
  <c r="J29"/>
  <c r="C30"/>
  <c r="D30"/>
  <c r="E30"/>
  <c r="F30"/>
  <c r="G30"/>
  <c r="H30"/>
  <c r="I30"/>
  <c r="J30"/>
  <c r="C31"/>
  <c r="D31"/>
  <c r="E31"/>
  <c r="F31"/>
  <c r="G31"/>
  <c r="H31"/>
  <c r="I31"/>
  <c r="J31"/>
  <c r="C32"/>
  <c r="D32"/>
  <c r="E32"/>
  <c r="F32"/>
  <c r="G32"/>
  <c r="H32"/>
  <c r="I32"/>
  <c r="J32"/>
  <c r="C33"/>
  <c r="D33"/>
  <c r="E33"/>
  <c r="F33"/>
  <c r="G33"/>
  <c r="H33"/>
  <c r="I33"/>
  <c r="J33"/>
  <c r="C34"/>
  <c r="D34"/>
  <c r="E34"/>
  <c r="F34"/>
  <c r="G34"/>
  <c r="H34"/>
  <c r="I34"/>
  <c r="J34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12"/>
  <c r="I35" i="2"/>
  <c r="I34"/>
  <c r="I33"/>
  <c r="I32"/>
  <c r="I31"/>
  <c r="I30"/>
  <c r="I29"/>
  <c r="I28"/>
  <c r="I25"/>
  <c r="I14"/>
  <c r="I36" l="1"/>
  <c r="H36"/>
  <c r="G36"/>
  <c r="F36"/>
  <c r="E36"/>
  <c r="D36"/>
  <c r="C36"/>
  <c r="B36"/>
  <c r="H35"/>
  <c r="G35"/>
  <c r="F35"/>
  <c r="E35"/>
  <c r="D35"/>
  <c r="C35"/>
  <c r="B35"/>
  <c r="H34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5"/>
  <c r="G25"/>
  <c r="F25"/>
  <c r="E25"/>
  <c r="D25"/>
  <c r="C25"/>
  <c r="B25"/>
  <c r="H14"/>
  <c r="G14"/>
  <c r="F14"/>
  <c r="E14"/>
  <c r="D14"/>
  <c r="C14"/>
  <c r="B14"/>
  <c r="I41" i="1"/>
  <c r="H41"/>
  <c r="G41"/>
  <c r="F41"/>
  <c r="E41"/>
  <c r="D41"/>
  <c r="C41"/>
  <c r="B41"/>
  <c r="I35"/>
  <c r="H35"/>
  <c r="G35"/>
  <c r="F35"/>
  <c r="E35"/>
  <c r="D35"/>
  <c r="C35"/>
  <c r="B35"/>
  <c r="B43" s="1"/>
  <c r="C43"/>
  <c r="E43"/>
  <c r="G43"/>
  <c r="I43"/>
  <c r="J41" l="1"/>
  <c r="J35"/>
  <c r="D43"/>
  <c r="F43"/>
  <c r="H43"/>
  <c r="J43"/>
</calcChain>
</file>

<file path=xl/sharedStrings.xml><?xml version="1.0" encoding="utf-8"?>
<sst xmlns="http://schemas.openxmlformats.org/spreadsheetml/2006/main" count="267" uniqueCount="159">
  <si>
    <t>OTHER,</t>
  </si>
  <si>
    <t>AUXILIARY</t>
  </si>
  <si>
    <t>INSTITU-</t>
  </si>
  <si>
    <t>NET GRANT</t>
  </si>
  <si>
    <t>ENTERPRISES,</t>
  </si>
  <si>
    <t xml:space="preserve"> </t>
  </si>
  <si>
    <t>PUBLIC</t>
  </si>
  <si>
    <t>ACADEMIC</t>
  </si>
  <si>
    <t>STUDENT</t>
  </si>
  <si>
    <t>TIONAL</t>
  </si>
  <si>
    <t>AID TO</t>
  </si>
  <si>
    <t>HOSPITALS,</t>
  </si>
  <si>
    <t>TOTAL</t>
  </si>
  <si>
    <t>INSTRUCTION</t>
  </si>
  <si>
    <t>RESEARCH</t>
  </si>
  <si>
    <t>SERVICE</t>
  </si>
  <si>
    <t>SUPPORT</t>
  </si>
  <si>
    <t>SERVICES</t>
  </si>
  <si>
    <t>STUDENTS</t>
  </si>
  <si>
    <t>INDEP. OPER.</t>
  </si>
  <si>
    <t>EXPENSES</t>
  </si>
  <si>
    <t>PRIVATE NOT-FOR-PROFIT (INDEPENDENT) BACCALAUREATE AND HIGHER DEGREE-GRANTING INSTITUTIONS</t>
  </si>
  <si>
    <t xml:space="preserve">  Subtotal</t>
  </si>
  <si>
    <t>PRIVATE NOT-FOR-PROFIT (INDEPENDENT) CERTIFICATE AND ASSOCIATE DEGREE-GRANTING INSTITUTIONS</t>
  </si>
  <si>
    <t>PRIVATE NOT-FOR-PROFIT (INDEPENDENT) TOTAL</t>
  </si>
  <si>
    <t>SOURCE:  IPEDS F, Finance</t>
  </si>
  <si>
    <t>TABLE 94</t>
  </si>
  <si>
    <t>FY02</t>
  </si>
  <si>
    <t>FY03</t>
  </si>
  <si>
    <t>FY04</t>
  </si>
  <si>
    <t>FY05</t>
  </si>
  <si>
    <t>FY06</t>
  </si>
  <si>
    <t>FY07</t>
  </si>
  <si>
    <t>FY08</t>
  </si>
  <si>
    <t>Instruction</t>
  </si>
  <si>
    <t>Research</t>
  </si>
  <si>
    <t>Public Service</t>
  </si>
  <si>
    <t>Academic Support</t>
  </si>
  <si>
    <t>Student Services</t>
  </si>
  <si>
    <t>Institutional Support</t>
  </si>
  <si>
    <t>Scholarships and Fellowships Expenses</t>
  </si>
  <si>
    <t>Auxiliary Enterprises, Hospital Services, Indep Operations</t>
  </si>
  <si>
    <t>Subtotal</t>
  </si>
  <si>
    <t>Grand Total</t>
  </si>
  <si>
    <t>TOTAL NOT-FOR-PROFIT (INDEPENDENT) DEGREE-GRANTING INSTITUTIONS</t>
  </si>
  <si>
    <t>TABLE 94A</t>
  </si>
  <si>
    <t>EXPENSES BY FUNCTIONAL AND NATURAL CLASSIFICATION AT PRIVATE NOT-FOR-PROFIT (INDEPENDENT) INSTITUTIONS, FY 2002 - 2009</t>
  </si>
  <si>
    <t>FY09</t>
  </si>
  <si>
    <t>unitid</t>
  </si>
  <si>
    <t>instnm</t>
  </si>
  <si>
    <t>year</t>
  </si>
  <si>
    <t>sector</t>
  </si>
  <si>
    <t>f1c011</t>
  </si>
  <si>
    <t>f1c021</t>
  </si>
  <si>
    <t>f1c031</t>
  </si>
  <si>
    <t>f1c051</t>
  </si>
  <si>
    <t>f1c061</t>
  </si>
  <si>
    <t>f1c071</t>
  </si>
  <si>
    <t>f1c086</t>
  </si>
  <si>
    <t>f1c101</t>
  </si>
  <si>
    <t>f1c111</t>
  </si>
  <si>
    <t>f1c121</t>
  </si>
  <si>
    <t>f1c131</t>
  </si>
  <si>
    <t>f1c141</t>
  </si>
  <si>
    <t>f1c144</t>
  </si>
  <si>
    <t>f1c191</t>
  </si>
  <si>
    <t>f2e011</t>
  </si>
  <si>
    <t>f2e021</t>
  </si>
  <si>
    <t>f2e031</t>
  </si>
  <si>
    <t>f2e041</t>
  </si>
  <si>
    <t>f2e051</t>
  </si>
  <si>
    <t>f2e061</t>
  </si>
  <si>
    <t>f2e071</t>
  </si>
  <si>
    <t>f2e081</t>
  </si>
  <si>
    <t>f2e091</t>
  </si>
  <si>
    <t>f2e101</t>
  </si>
  <si>
    <t>f2e131</t>
  </si>
  <si>
    <t>Aux_Hosp_Ind</t>
  </si>
  <si>
    <t>Priv_Aux_Hosp_Ind</t>
  </si>
  <si>
    <t>sectornm</t>
  </si>
  <si>
    <t>Avila University</t>
  </si>
  <si>
    <t>I4Y</t>
  </si>
  <si>
    <t>Central Methodist University-College of Liberal Ar</t>
  </si>
  <si>
    <t>University of Central Missouri</t>
  </si>
  <si>
    <t>P4Y</t>
  </si>
  <si>
    <t>Columbia College</t>
  </si>
  <si>
    <t>Cottey College</t>
  </si>
  <si>
    <t>I2Y</t>
  </si>
  <si>
    <t>Crowder College</t>
  </si>
  <si>
    <t>P2Y</t>
  </si>
  <si>
    <t>Culver-Stockton College</t>
  </si>
  <si>
    <t>Drury University</t>
  </si>
  <si>
    <t>East Central College</t>
  </si>
  <si>
    <t>Evangel University</t>
  </si>
  <si>
    <t>Fontbonne University</t>
  </si>
  <si>
    <t>Ozarks Technical Community College</t>
  </si>
  <si>
    <t>Hannibal-Lagrange College</t>
  </si>
  <si>
    <t>Harris-Stowe State University</t>
  </si>
  <si>
    <t>Jefferson College</t>
  </si>
  <si>
    <t>Lincoln University</t>
  </si>
  <si>
    <t>Lindenwood University</t>
  </si>
  <si>
    <t>Linn State Technical College</t>
  </si>
  <si>
    <t>Metropolitan Community College-Longview</t>
  </si>
  <si>
    <t>Metropolitan Community College-Maple Woods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</si>
  <si>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</si>
  <si>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</si>
  <si>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</si>
  <si>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</si>
  <si>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</si>
  <si>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Valley College</t>
  </si>
  <si>
    <t>Missouri Western State University</t>
  </si>
  <si>
    <t>University of Missouri-Columbia</t>
  </si>
  <si>
    <t>University of Missouri-Kansas City</t>
  </si>
  <si>
    <t>Missouri University of Science and Technology</t>
  </si>
  <si>
    <t>University of Missouri-St Louis</t>
  </si>
  <si>
    <t>University of Missouri-Systems Office</t>
  </si>
  <si>
    <t>Moberly Area Community College</t>
  </si>
  <si>
    <t>Truman State University</t>
  </si>
  <si>
    <t>Northwest Missouri State University</t>
  </si>
  <si>
    <t>College of the Ozarks</t>
  </si>
  <si>
    <t>Park University</t>
  </si>
  <si>
    <t>Metropolitan Community College-Penn Valley</t>
  </si>
  <si>
    <t>Rockhurst University</t>
  </si>
  <si>
    <t>Saint Louis Community College-Meramec</t>
  </si>
  <si>
    <t>Saint Louis University-Main Campus</t>
  </si>
  <si>
    <t>Saint Louis Community College-Central Office</t>
  </si>
  <si>
    <t>Saint Louis Community College-Florissant Valley</t>
  </si>
  <si>
    <t>Saint Louis Community College-Forest Park</t>
  </si>
  <si>
    <t>Southwest Baptist University</t>
  </si>
  <si>
    <t>Missouri State University-West Plains</t>
  </si>
  <si>
    <t>State Fair Community College</t>
  </si>
  <si>
    <t>Stephens College</t>
  </si>
  <si>
    <t>Southeast Missouri State University</t>
  </si>
  <si>
    <t>Missouri State University</t>
  </si>
  <si>
    <t>Three Rivers Community College</t>
  </si>
  <si>
    <t>North Central Missouri College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</si>
  <si>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</si>
  <si>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</si>
  <si>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</si>
  <si>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</si>
  <si>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</si>
  <si>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</si>
  <si>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St Charles Community College</t>
  </si>
  <si>
    <t>Metropolitan Community College-Blue River</t>
  </si>
  <si>
    <t>Metropolitan Community College-Business &amp; Technolo</t>
  </si>
  <si>
    <t>Central Methodist University-College of Graduate &amp;</t>
  </si>
  <si>
    <t>Saint Louis Community College-Wildwood</t>
  </si>
  <si>
    <t>Values</t>
  </si>
  <si>
    <t>Row Labels</t>
  </si>
  <si>
    <t>Sum of f2e011</t>
  </si>
  <si>
    <t>Sum of f2e021</t>
  </si>
  <si>
    <t>Sum of f2e031</t>
  </si>
  <si>
    <t>Sum of f2e041</t>
  </si>
  <si>
    <t>Sum of f2e051</t>
  </si>
  <si>
    <t>Sum of f2e061</t>
  </si>
  <si>
    <t>Sum of f2e081</t>
  </si>
  <si>
    <t>Sum of Priv_Aux_Hosp_Ind</t>
  </si>
  <si>
    <t>Sum of f2e131</t>
  </si>
  <si>
    <t>EXPENSES BY FUNCTIONAL AND NATURAL CLASSIFICATION AT PRIVATE NOT-FOR-PROFIT (INDEPENDENT) INSTITUTIONS, FY 2010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</si>
</sst>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3">
    <font>
      <sz val="12"/>
      <name val="Arial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6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</borders>
  <cellStyleXfs count="3">
    <xf numFmtId="0" fontId="0" fillId="0" borderId="0"/>
    <xf numFmtId="3" fontId="11" fillId="0" borderId="0"/>
    <xf numFmtId="0" fontId="1" fillId="0" borderId="0"/>
  </cellStyleXfs>
  <cellXfs count="56">
    <xf numFmtId="0" fontId="0" fillId="0" borderId="0" xfId="0" applyAlignment="1"/>
    <xf numFmtId="3" fontId="2" fillId="0" borderId="0" xfId="0" applyNumberFormat="1" applyFont="1" applyAlignment="1"/>
    <xf numFmtId="0" fontId="2" fillId="0" borderId="0" xfId="0" applyNumberFormat="1" applyFont="1" applyAlignment="1"/>
    <xf numFmtId="3" fontId="3" fillId="0" borderId="1" xfId="0" applyNumberFormat="1" applyFont="1" applyBorder="1" applyAlignment="1"/>
    <xf numFmtId="3" fontId="3" fillId="0" borderId="0" xfId="0" applyNumberFormat="1" applyFont="1" applyAlignment="1"/>
    <xf numFmtId="3" fontId="4" fillId="0" borderId="0" xfId="0" applyNumberFormat="1" applyFont="1" applyAlignment="1">
      <alignment horizontal="left" wrapText="1"/>
    </xf>
    <xf numFmtId="164" fontId="7" fillId="0" borderId="0" xfId="0" applyNumberFormat="1" applyFont="1" applyAlignment="1"/>
    <xf numFmtId="164" fontId="7" fillId="0" borderId="0" xfId="0" applyNumberFormat="1" applyFont="1"/>
    <xf numFmtId="164" fontId="8" fillId="0" borderId="0" xfId="0" applyNumberFormat="1" applyFont="1"/>
    <xf numFmtId="0" fontId="8" fillId="0" borderId="0" xfId="0" applyFont="1"/>
    <xf numFmtId="0" fontId="6" fillId="0" borderId="0" xfId="0" applyFont="1" applyAlignment="1"/>
    <xf numFmtId="3" fontId="2" fillId="0" borderId="1" xfId="0" applyNumberFormat="1" applyFont="1" applyBorder="1" applyAlignment="1"/>
    <xf numFmtId="3" fontId="2" fillId="0" borderId="2" xfId="0" applyNumberFormat="1" applyFont="1" applyBorder="1" applyAlignment="1"/>
    <xf numFmtId="3" fontId="2" fillId="0" borderId="3" xfId="0" applyNumberFormat="1" applyFont="1" applyBorder="1" applyAlignment="1"/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/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/>
    <xf numFmtId="3" fontId="2" fillId="0" borderId="7" xfId="0" applyNumberFormat="1" applyFont="1" applyBorder="1" applyAlignment="1"/>
    <xf numFmtId="3" fontId="5" fillId="0" borderId="5" xfId="0" applyNumberFormat="1" applyFont="1" applyBorder="1" applyAlignment="1"/>
    <xf numFmtId="3" fontId="5" fillId="0" borderId="0" xfId="0" applyNumberFormat="1" applyFont="1" applyAlignment="1"/>
    <xf numFmtId="3" fontId="5" fillId="0" borderId="8" xfId="0" applyNumberFormat="1" applyFont="1" applyBorder="1" applyAlignment="1"/>
    <xf numFmtId="164" fontId="6" fillId="0" borderId="8" xfId="0" applyNumberFormat="1" applyFont="1" applyBorder="1"/>
    <xf numFmtId="164" fontId="7" fillId="0" borderId="8" xfId="0" applyNumberFormat="1" applyFont="1" applyBorder="1" applyAlignment="1"/>
    <xf numFmtId="3" fontId="2" fillId="0" borderId="8" xfId="0" applyNumberFormat="1" applyFont="1" applyBorder="1" applyAlignment="1"/>
    <xf numFmtId="164" fontId="8" fillId="0" borderId="0" xfId="0" applyNumberFormat="1" applyFont="1" applyFill="1"/>
    <xf numFmtId="164" fontId="6" fillId="0" borderId="0" xfId="0" applyNumberFormat="1" applyFont="1" applyAlignment="1"/>
    <xf numFmtId="0" fontId="9" fillId="0" borderId="0" xfId="0" applyFont="1" applyAlignment="1"/>
    <xf numFmtId="0" fontId="6" fillId="0" borderId="0" xfId="0" applyFont="1" applyAlignment="1">
      <alignment horizontal="center"/>
    </xf>
    <xf numFmtId="3" fontId="2" fillId="3" borderId="4" xfId="0" applyNumberFormat="1" applyFont="1" applyFill="1" applyBorder="1" applyAlignment="1"/>
    <xf numFmtId="3" fontId="2" fillId="3" borderId="5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/>
    <xf numFmtId="3" fontId="5" fillId="3" borderId="5" xfId="0" applyNumberFormat="1" applyFont="1" applyFill="1" applyBorder="1" applyAlignment="1"/>
    <xf numFmtId="3" fontId="5" fillId="3" borderId="0" xfId="0" applyNumberFormat="1" applyFont="1" applyFill="1" applyBorder="1" applyAlignment="1"/>
    <xf numFmtId="164" fontId="7" fillId="3" borderId="0" xfId="0" applyNumberFormat="1" applyFont="1" applyFill="1" applyBorder="1" applyAlignment="1"/>
    <xf numFmtId="164" fontId="7" fillId="3" borderId="8" xfId="0" applyNumberFormat="1" applyFont="1" applyFill="1" applyBorder="1" applyAlignment="1"/>
    <xf numFmtId="164" fontId="7" fillId="3" borderId="8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/>
    <xf numFmtId="164" fontId="2" fillId="3" borderId="0" xfId="0" applyNumberFormat="1" applyFont="1" applyFill="1" applyBorder="1" applyAlignment="1"/>
    <xf numFmtId="3" fontId="2" fillId="3" borderId="0" xfId="0" applyNumberFormat="1" applyFont="1" applyFill="1" applyAlignment="1"/>
    <xf numFmtId="3" fontId="2" fillId="3" borderId="0" xfId="0" applyNumberFormat="1" applyFont="1" applyFill="1" applyAlignment="1">
      <alignment horizontal="left" wrapText="1"/>
    </xf>
    <xf numFmtId="164" fontId="2" fillId="3" borderId="9" xfId="0" applyNumberFormat="1" applyFont="1" applyFill="1" applyBorder="1" applyAlignment="1"/>
    <xf numFmtId="0" fontId="6" fillId="3" borderId="0" xfId="0" applyFont="1" applyFill="1" applyAlignment="1"/>
    <xf numFmtId="164" fontId="6" fillId="3" borderId="0" xfId="0" applyNumberFormat="1" applyFont="1" applyFill="1" applyAlignment="1"/>
    <xf numFmtId="0" fontId="10" fillId="2" borderId="0" xfId="0" applyFont="1" applyFill="1" applyAlignment="1"/>
    <xf numFmtId="164" fontId="10" fillId="2" borderId="0" xfId="0" applyNumberFormat="1" applyFont="1" applyFill="1" applyAlignment="1"/>
    <xf numFmtId="0" fontId="0" fillId="0" borderId="0" xfId="0"/>
    <xf numFmtId="0" fontId="11" fillId="0" borderId="0" xfId="1" applyNumberFormat="1"/>
    <xf numFmtId="0" fontId="11" fillId="0" borderId="0" xfId="1" applyNumberFormat="1" applyFont="1" applyAlignment="1" applyProtection="1">
      <protection locked="0"/>
    </xf>
    <xf numFmtId="0" fontId="11" fillId="0" borderId="0" xfId="1" applyNumberFormat="1" applyFont="1"/>
    <xf numFmtId="0" fontId="12" fillId="0" borderId="0" xfId="0" applyFont="1" applyAlignment="1"/>
    <xf numFmtId="0" fontId="12" fillId="0" borderId="0" xfId="0" pivotButton="1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NumberFormat="1" applyFont="1" applyAlignment="1"/>
    <xf numFmtId="164" fontId="6" fillId="3" borderId="8" xfId="0" applyNumberFormat="1" applyFont="1" applyFill="1" applyBorder="1"/>
  </cellXfs>
  <cellStyles count="3">
    <cellStyle name="Normal" xfId="0" builtinId="0"/>
    <cellStyle name="Normal 2" xfId="1"/>
    <cellStyle name="Normal 9" xfId="2"/>
  </cellStyles>
  <dxfs count="34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1"/>
      </font>
    </dxf>
    <dxf>
      <font>
        <sz val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table092_093_101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chamber" refreshedDate="40781.614376967591" createdVersion="3" refreshedVersion="3" minRefreshableVersion="3" recordCount="63">
  <cacheSource type="worksheet">
    <worksheetSource ref="A1:AF64" sheet="data" r:id="rId2"/>
  </cacheSource>
  <cacheFields count="32">
    <cacheField name="unitid" numFmtId="0">
      <sharedItems containsSemiMixedTypes="0" containsString="0" containsNumber="1" containsInteger="1" minValue="176628" maxValue="450137"/>
    </cacheField>
    <cacheField name="instnm" numFmtId="0">
      <sharedItems count="63">
        <s v="Avila University"/>
        <s v="Central Methodist University-College of Liberal Ar"/>
        <s v="University of Central Missouri"/>
        <s v="Columbia College"/>
        <s v="Cottey College"/>
        <s v="Crowder College"/>
        <s v="Culver-Stockton College"/>
        <s v="Drury University"/>
        <s v="East Central College"/>
        <s v="Evangel University"/>
        <s v="Fontbonne University"/>
        <s v="Ozarks Technical Community College"/>
        <s v="Hannibal-Lagrange College"/>
        <s v="Harris-Stowe State University"/>
        <s v="Jefferson College"/>
        <s v="Lincoln University"/>
        <s v="Lindenwood University"/>
        <s v="Linn State Technical College"/>
        <s v="Metropolitan Community College-Longview"/>
        <s v="Metropolitan Community College-Maple Woods"/>
        <s v="Maryville University of Saint Louis"/>
        <s v="Metropolitan Community College-Kansas City"/>
        <s v="Mineral Area College"/>
        <s v="Missouri Baptist University"/>
        <s v="Missouri Southern State University"/>
        <s v="Missouri Valley College"/>
        <s v="Missouri Western State University"/>
        <s v="University of Missouri-Columbia"/>
        <s v="University of Missouri-Kansas City"/>
        <s v="Missouri University of Science and Technology"/>
        <s v="University of Missouri-St Louis"/>
        <s v="University of Missouri-Systems Office"/>
        <s v="Moberly Area Community College"/>
        <s v="Truman State University"/>
        <s v="Northwest Missouri State University"/>
        <s v="College of the Ozarks"/>
        <s v="Park University"/>
        <s v="Metropolitan Community College-Penn Valley"/>
        <s v="Rockhurst University"/>
        <s v="Saint Louis Community College-Meramec"/>
        <s v="Saint Louis University-Main Campus"/>
        <s v="Saint Louis Community College-Central Office"/>
        <s v="Saint Louis Community College-Florissant Valley"/>
        <s v="Saint Louis Community College-Forest Park"/>
        <s v="Southwest Baptist University"/>
        <s v="Missouri State University-West Plains"/>
        <s v="State Fair Community College"/>
        <s v="Stephens College"/>
        <s v="Southeast Missouri State University"/>
        <s v="Missouri State University"/>
        <s v="Three Rivers Community College"/>
        <s v="North Central Missouri College"/>
        <s v="Washington University in St Louis"/>
        <s v="Webster University"/>
        <s v="Wentworth Military Academy"/>
        <s v="Westminster College"/>
        <s v="William Jewell College"/>
        <s v="William Woods University"/>
        <s v="St Charles Community College"/>
        <s v="Metropolitan Community College-Blue River"/>
        <s v="Metropolitan Community College-Business &amp; Technolo"/>
        <s v="Central Methodist University-College of Graduate &amp;"/>
        <s v="Saint Louis Community College-Wildwood"/>
      </sharedItems>
    </cacheField>
    <cacheField name="year" numFmtId="0">
      <sharedItems containsSemiMixedTypes="0" containsString="0" containsNumber="1" containsInteger="1" minValue="2010" maxValue="2010"/>
    </cacheField>
    <cacheField name="sector" numFmtId="0">
      <sharedItems containsSemiMixedTypes="0" containsString="0" containsNumber="1" containsInteger="1" minValue="0" maxValue="5"/>
    </cacheField>
    <cacheField name="f1c011" numFmtId="0">
      <sharedItems containsString="0" containsBlank="1" containsNumber="1" containsInteger="1" minValue="3152368" maxValue="275138998"/>
    </cacheField>
    <cacheField name="f1c021" numFmtId="0">
      <sharedItems containsString="0" containsBlank="1" containsNumber="1" containsInteger="1" minValue="0" maxValue="172011985"/>
    </cacheField>
    <cacheField name="f1c031" numFmtId="0">
      <sharedItems containsString="0" containsBlank="1" containsNumber="1" containsInteger="1" minValue="0" maxValue="110884835"/>
    </cacheField>
    <cacheField name="f1c051" numFmtId="0">
      <sharedItems containsString="0" containsBlank="1" containsNumber="1" containsInteger="1" minValue="0" maxValue="72549422"/>
    </cacheField>
    <cacheField name="f1c061" numFmtId="0">
      <sharedItems containsString="0" containsBlank="1" containsNumber="1" containsInteger="1" minValue="929797" maxValue="33038428"/>
    </cacheField>
    <cacheField name="f1c071" numFmtId="0">
      <sharedItems containsString="0" containsBlank="1" containsNumber="1" containsInteger="1" minValue="1665025" maxValue="51568638"/>
    </cacheField>
    <cacheField name="f1c086" numFmtId="0">
      <sharedItems containsString="0" containsBlank="1" containsNumber="1" containsInteger="1" minValue="-34804443" maxValue="-721422"/>
    </cacheField>
    <cacheField name="f1c101" numFmtId="0">
      <sharedItems containsString="0" containsBlank="1" containsNumber="1" containsInteger="1" minValue="0" maxValue="27994242"/>
    </cacheField>
    <cacheField name="f1c111" numFmtId="0">
      <sharedItems containsString="0" containsBlank="1" containsNumber="1" containsInteger="1" minValue="511340" maxValue="368991131"/>
    </cacheField>
    <cacheField name="f1c121" numFmtId="0">
      <sharedItems containsString="0" containsBlank="1" containsNumber="1" containsInteger="1" minValue="0" maxValue="604482012"/>
    </cacheField>
    <cacheField name="f1c131" numFmtId="0">
      <sharedItems containsString="0" containsBlank="1" containsNumber="1" containsInteger="1" minValue="0" maxValue="0"/>
    </cacheField>
    <cacheField name="f1c141" numFmtId="0">
      <sharedItems containsString="0" containsBlank="1" containsNumber="1" containsInteger="1" minValue="-8" maxValue="28952609"/>
    </cacheField>
    <cacheField name="f1c144" numFmtId="0">
      <sharedItems containsString="0" containsBlank="1" containsNumber="1" containsInteger="1" minValue="0" maxValue="70758"/>
    </cacheField>
    <cacheField name="f1c191" numFmtId="0">
      <sharedItems containsString="0" containsBlank="1" containsNumber="1" containsInteger="1" minValue="11492616" maxValue="1678184727"/>
    </cacheField>
    <cacheField name="f2e011" numFmtId="0">
      <sharedItems containsString="0" containsBlank="1" containsNumber="1" containsInteger="1" minValue="2484805" maxValue="1089879000"/>
    </cacheField>
    <cacheField name="f2e021" numFmtId="0">
      <sharedItems containsString="0" containsBlank="1" containsNumber="1" containsInteger="1" minValue="0" maxValue="472493000"/>
    </cacheField>
    <cacheField name="f2e031" numFmtId="0">
      <sharedItems containsString="0" containsBlank="1" containsNumber="1" containsInteger="1" minValue="0" maxValue="19741000"/>
    </cacheField>
    <cacheField name="f2e041" numFmtId="0">
      <sharedItems containsString="0" containsBlank="1" containsNumber="1" containsInteger="1" minValue="0" maxValue="142317000"/>
    </cacheField>
    <cacheField name="f2e051" numFmtId="0">
      <sharedItems containsString="0" containsBlank="1" containsNumber="1" containsInteger="1" minValue="775191" maxValue="64731000"/>
    </cacheField>
    <cacheField name="f2e061" numFmtId="0">
      <sharedItems containsString="0" containsBlank="1" containsNumber="1" containsInteger="1" minValue="1646128" maxValue="100753000"/>
    </cacheField>
    <cacheField name="f2e071" numFmtId="0">
      <sharedItems containsString="0" containsBlank="1" containsNumber="1" containsInteger="1" minValue="415804" maxValue="91487000"/>
    </cacheField>
    <cacheField name="f2e081" numFmtId="0">
      <sharedItems containsString="0" containsBlank="1" containsNumber="1" containsInteger="1" minValue="0" maxValue="3433850"/>
    </cacheField>
    <cacheField name="f2e091" numFmtId="0">
      <sharedItems containsString="0" containsBlank="1" containsNumber="1" containsInteger="1" minValue="0" maxValue="202030696"/>
    </cacheField>
    <cacheField name="f2e101" numFmtId="0">
      <sharedItems containsString="0" containsBlank="1" containsNumber="1" containsInteger="1" minValue="0" maxValue="39532549"/>
    </cacheField>
    <cacheField name="f2e131" numFmtId="0">
      <sharedItems containsString="0" containsBlank="1" containsNumber="1" containsInteger="1" minValue="7259449" maxValue="1981401000"/>
    </cacheField>
    <cacheField name="Aux_Hosp_Ind" numFmtId="0">
      <sharedItems containsString="0" containsBlank="1" containsNumber="1" containsInteger="1" minValue="511340" maxValue="973473143"/>
    </cacheField>
    <cacheField name="Priv_Aux_Hosp_Ind" numFmtId="0">
      <sharedItems containsString="0" containsBlank="1" containsNumber="1" containsInteger="1" minValue="415804" maxValue="241048982"/>
    </cacheField>
    <cacheField name="sectornm" numFmtId="0">
      <sharedItems count="4">
        <s v="I4Y"/>
        <s v="P4Y"/>
        <s v="I2Y"/>
        <s v="P2Y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">
  <r>
    <n v="176628"/>
    <x v="0"/>
    <n v="2010"/>
    <n v="2"/>
    <m/>
    <m/>
    <m/>
    <m/>
    <m/>
    <m/>
    <m/>
    <m/>
    <m/>
    <m/>
    <m/>
    <m/>
    <m/>
    <m/>
    <n v="9538863"/>
    <n v="0"/>
    <n v="0"/>
    <n v="321185"/>
    <n v="3011424"/>
    <n v="4103699"/>
    <n v="415804"/>
    <n v="0"/>
    <n v="0"/>
    <n v="0"/>
    <n v="22889901"/>
    <m/>
    <n v="415804"/>
    <x v="0"/>
  </r>
  <r>
    <n v="176947"/>
    <x v="1"/>
    <n v="2010"/>
    <n v="2"/>
    <m/>
    <m/>
    <m/>
    <m/>
    <m/>
    <m/>
    <m/>
    <m/>
    <m/>
    <m/>
    <m/>
    <m/>
    <m/>
    <m/>
    <n v="9251203"/>
    <n v="0"/>
    <n v="0"/>
    <n v="1047392"/>
    <n v="4042425"/>
    <n v="3469845"/>
    <n v="3635717"/>
    <n v="0"/>
    <n v="0"/>
    <n v="0"/>
    <n v="21446582"/>
    <m/>
    <n v="3635717"/>
    <x v="0"/>
  </r>
  <r>
    <n v="176965"/>
    <x v="2"/>
    <n v="2010"/>
    <n v="1"/>
    <n v="71110840"/>
    <n v="1368291"/>
    <n v="4687544"/>
    <n v="13869894"/>
    <n v="15696677"/>
    <n v="19135032"/>
    <n v="-13509558"/>
    <n v="6513128"/>
    <n v="28667053"/>
    <n v="0"/>
    <n v="0"/>
    <n v="0"/>
    <n v="0"/>
    <n v="161048459"/>
    <m/>
    <m/>
    <m/>
    <m/>
    <m/>
    <m/>
    <m/>
    <m/>
    <m/>
    <m/>
    <m/>
    <n v="28667053"/>
    <m/>
    <x v="1"/>
  </r>
  <r>
    <n v="177065"/>
    <x v="3"/>
    <n v="2010"/>
    <n v="2"/>
    <m/>
    <m/>
    <m/>
    <m/>
    <m/>
    <m/>
    <m/>
    <m/>
    <m/>
    <m/>
    <m/>
    <m/>
    <m/>
    <m/>
    <n v="44361504"/>
    <n v="0"/>
    <n v="0"/>
    <n v="2848481"/>
    <n v="9860871"/>
    <n v="9636497"/>
    <n v="3402284"/>
    <n v="0"/>
    <n v="0"/>
    <n v="0"/>
    <n v="70617854"/>
    <m/>
    <n v="3402284"/>
    <x v="0"/>
  </r>
  <r>
    <n v="177117"/>
    <x v="4"/>
    <n v="2010"/>
    <n v="5"/>
    <m/>
    <m/>
    <m/>
    <m/>
    <m/>
    <m/>
    <m/>
    <m/>
    <m/>
    <m/>
    <m/>
    <m/>
    <m/>
    <m/>
    <n v="5534823"/>
    <n v="0"/>
    <n v="0"/>
    <n v="1421657"/>
    <n v="1879761"/>
    <n v="2464382"/>
    <n v="2697028"/>
    <n v="0"/>
    <m/>
    <m/>
    <n v="14103558"/>
    <m/>
    <n v="2697028"/>
    <x v="2"/>
  </r>
  <r>
    <n v="177135"/>
    <x v="5"/>
    <n v="2010"/>
    <n v="4"/>
    <n v="10212401"/>
    <n v="0"/>
    <n v="1709"/>
    <n v="1187335"/>
    <n v="2227192"/>
    <n v="1665025"/>
    <n v="-2266476"/>
    <n v="195931"/>
    <n v="1891026"/>
    <m/>
    <m/>
    <n v="8821293"/>
    <n v="0"/>
    <n v="26201912"/>
    <m/>
    <m/>
    <m/>
    <m/>
    <m/>
    <m/>
    <m/>
    <m/>
    <m/>
    <m/>
    <m/>
    <n v="1891026"/>
    <m/>
    <x v="3"/>
  </r>
  <r>
    <n v="177144"/>
    <x v="6"/>
    <n v="2010"/>
    <n v="2"/>
    <m/>
    <m/>
    <m/>
    <m/>
    <m/>
    <m/>
    <m/>
    <m/>
    <m/>
    <m/>
    <m/>
    <m/>
    <m/>
    <m/>
    <n v="4648900"/>
    <n v="0"/>
    <n v="0"/>
    <n v="406492"/>
    <n v="3651228"/>
    <n v="4781298"/>
    <n v="1893018"/>
    <n v="0"/>
    <n v="0"/>
    <n v="0"/>
    <n v="15380936"/>
    <m/>
    <n v="1893018"/>
    <x v="0"/>
  </r>
  <r>
    <n v="177214"/>
    <x v="7"/>
    <n v="2010"/>
    <n v="2"/>
    <m/>
    <m/>
    <m/>
    <m/>
    <m/>
    <m/>
    <m/>
    <m/>
    <m/>
    <m/>
    <m/>
    <m/>
    <m/>
    <m/>
    <n v="25003116"/>
    <n v="237418"/>
    <n v="0"/>
    <n v="3808591"/>
    <n v="8068621"/>
    <n v="13066099"/>
    <n v="5952705"/>
    <n v="0"/>
    <n v="0"/>
    <n v="0"/>
    <n v="56136550"/>
    <m/>
    <n v="5952705"/>
    <x v="0"/>
  </r>
  <r>
    <n v="177250"/>
    <x v="8"/>
    <n v="2010"/>
    <n v="4"/>
    <n v="11596274"/>
    <n v="0"/>
    <n v="95065"/>
    <n v="2963040"/>
    <n v="1846992"/>
    <n v="5353679"/>
    <n v="-2026441"/>
    <n v="4391863"/>
    <n v="2933388"/>
    <m/>
    <m/>
    <n v="18563"/>
    <n v="0"/>
    <n v="29198864"/>
    <m/>
    <m/>
    <m/>
    <m/>
    <m/>
    <m/>
    <m/>
    <m/>
    <m/>
    <m/>
    <m/>
    <n v="2933388"/>
    <m/>
    <x v="3"/>
  </r>
  <r>
    <n v="177339"/>
    <x v="9"/>
    <n v="2010"/>
    <n v="2"/>
    <m/>
    <m/>
    <m/>
    <m/>
    <m/>
    <m/>
    <m/>
    <m/>
    <m/>
    <m/>
    <m/>
    <m/>
    <m/>
    <m/>
    <n v="11980792"/>
    <n v="0"/>
    <n v="0"/>
    <n v="0"/>
    <n v="5421996"/>
    <n v="8813395"/>
    <n v="5909881"/>
    <n v="0"/>
    <n v="0"/>
    <n v="0"/>
    <n v="32126064"/>
    <m/>
    <n v="5909881"/>
    <x v="0"/>
  </r>
  <r>
    <n v="177418"/>
    <x v="10"/>
    <n v="2010"/>
    <n v="2"/>
    <m/>
    <m/>
    <m/>
    <m/>
    <m/>
    <m/>
    <m/>
    <m/>
    <m/>
    <m/>
    <m/>
    <m/>
    <m/>
    <m/>
    <n v="16798056"/>
    <n v="0"/>
    <n v="0"/>
    <n v="3426154"/>
    <n v="5032364"/>
    <n v="6892322"/>
    <n v="2997469"/>
    <n v="673872"/>
    <n v="0"/>
    <n v="0"/>
    <n v="35820237"/>
    <m/>
    <n v="2997469"/>
    <x v="0"/>
  </r>
  <r>
    <n v="177472"/>
    <x v="11"/>
    <n v="2010"/>
    <n v="4"/>
    <n v="36476479"/>
    <n v="0"/>
    <n v="0"/>
    <n v="8492494"/>
    <n v="3233164"/>
    <n v="6697297"/>
    <n v="-6118370"/>
    <n v="7331172"/>
    <n v="6670501"/>
    <m/>
    <m/>
    <n v="5640193"/>
    <n v="0"/>
    <n v="74541300"/>
    <m/>
    <m/>
    <m/>
    <m/>
    <m/>
    <m/>
    <m/>
    <m/>
    <m/>
    <m/>
    <m/>
    <n v="6670501"/>
    <m/>
    <x v="3"/>
  </r>
  <r>
    <n v="177542"/>
    <x v="12"/>
    <n v="2010"/>
    <n v="2"/>
    <m/>
    <m/>
    <m/>
    <m/>
    <m/>
    <m/>
    <m/>
    <m/>
    <m/>
    <m/>
    <m/>
    <m/>
    <m/>
    <m/>
    <n v="4418960"/>
    <n v="0"/>
    <n v="0"/>
    <n v="711670"/>
    <n v="2898294"/>
    <n v="2641935"/>
    <n v="2506893"/>
    <n v="2435911"/>
    <n v="0"/>
    <n v="0"/>
    <n v="17768958"/>
    <m/>
    <n v="2506893"/>
    <x v="0"/>
  </r>
  <r>
    <n v="177551"/>
    <x v="13"/>
    <n v="2010"/>
    <n v="1"/>
    <n v="8002873"/>
    <n v="39710"/>
    <n v="2012623"/>
    <n v="2258398"/>
    <n v="3697668"/>
    <n v="5993936"/>
    <n v="-2342928"/>
    <n v="2017619"/>
    <n v="2304508"/>
    <n v="0"/>
    <n v="0"/>
    <n v="0"/>
    <n v="0"/>
    <n v="26327335"/>
    <m/>
    <m/>
    <m/>
    <m/>
    <m/>
    <m/>
    <m/>
    <m/>
    <m/>
    <m/>
    <m/>
    <n v="2304508"/>
    <m/>
    <x v="1"/>
  </r>
  <r>
    <n v="177676"/>
    <x v="14"/>
    <n v="2010"/>
    <n v="4"/>
    <n v="15801707"/>
    <n v="0"/>
    <n v="81829"/>
    <n v="1627242"/>
    <n v="4701092"/>
    <n v="7559444"/>
    <n v="-1782428"/>
    <n v="5318522"/>
    <n v="1345487"/>
    <m/>
    <m/>
    <n v="8716273"/>
    <n v="0"/>
    <n v="45151596"/>
    <m/>
    <m/>
    <m/>
    <m/>
    <m/>
    <m/>
    <m/>
    <m/>
    <m/>
    <m/>
    <m/>
    <n v="1345487"/>
    <m/>
    <x v="3"/>
  </r>
  <r>
    <n v="177940"/>
    <x v="15"/>
    <n v="2010"/>
    <n v="1"/>
    <n v="15645877"/>
    <n v="7568736"/>
    <n v="5700929"/>
    <n v="4077633"/>
    <n v="6915115"/>
    <n v="7416392"/>
    <n v="-3227798"/>
    <n v="472242"/>
    <n v="6598557"/>
    <n v="0"/>
    <n v="0"/>
    <n v="35486"/>
    <n v="0"/>
    <n v="54430967"/>
    <m/>
    <m/>
    <m/>
    <m/>
    <m/>
    <m/>
    <m/>
    <m/>
    <m/>
    <m/>
    <m/>
    <n v="6598557"/>
    <m/>
    <x v="1"/>
  </r>
  <r>
    <n v="177968"/>
    <x v="16"/>
    <n v="2010"/>
    <n v="2"/>
    <m/>
    <m/>
    <m/>
    <m/>
    <m/>
    <m/>
    <m/>
    <m/>
    <m/>
    <m/>
    <m/>
    <m/>
    <m/>
    <m/>
    <n v="33957134"/>
    <n v="0"/>
    <n v="0"/>
    <n v="5154975"/>
    <n v="21606435"/>
    <n v="10264426"/>
    <n v="18419217"/>
    <n v="0"/>
    <n v="0"/>
    <n v="0"/>
    <n v="89402187"/>
    <m/>
    <n v="18419217"/>
    <x v="0"/>
  </r>
  <r>
    <n v="177977"/>
    <x v="17"/>
    <n v="2010"/>
    <n v="4"/>
    <n v="11132324"/>
    <n v="0"/>
    <n v="156774"/>
    <n v="849771"/>
    <n v="1605721"/>
    <n v="2577516"/>
    <n v="-1410743"/>
    <n v="5390872"/>
    <n v="2933856"/>
    <m/>
    <m/>
    <n v="0"/>
    <n v="0"/>
    <n v="24646834"/>
    <m/>
    <m/>
    <m/>
    <m/>
    <m/>
    <m/>
    <m/>
    <m/>
    <m/>
    <m/>
    <m/>
    <n v="2933856"/>
    <m/>
    <x v="3"/>
  </r>
  <r>
    <n v="177995"/>
    <x v="18"/>
    <n v="2010"/>
    <n v="4"/>
    <m/>
    <m/>
    <m/>
    <m/>
    <m/>
    <m/>
    <m/>
    <m/>
    <m/>
    <m/>
    <m/>
    <m/>
    <m/>
    <m/>
    <m/>
    <m/>
    <m/>
    <m/>
    <m/>
    <m/>
    <m/>
    <m/>
    <m/>
    <m/>
    <m/>
    <m/>
    <m/>
    <x v="3"/>
  </r>
  <r>
    <n v="178022"/>
    <x v="19"/>
    <n v="2010"/>
    <n v="4"/>
    <m/>
    <m/>
    <m/>
    <m/>
    <m/>
    <m/>
    <m/>
    <m/>
    <m/>
    <m/>
    <m/>
    <m/>
    <m/>
    <m/>
    <m/>
    <m/>
    <m/>
    <m/>
    <m/>
    <m/>
    <m/>
    <m/>
    <m/>
    <m/>
    <m/>
    <m/>
    <m/>
    <x v="3"/>
  </r>
  <r>
    <n v="178059"/>
    <x v="20"/>
    <n v="2010"/>
    <n v="2"/>
    <m/>
    <m/>
    <m/>
    <m/>
    <m/>
    <m/>
    <m/>
    <m/>
    <m/>
    <m/>
    <m/>
    <m/>
    <m/>
    <m/>
    <n v="19806756"/>
    <n v="0"/>
    <n v="0"/>
    <n v="4330358"/>
    <n v="8777352"/>
    <n v="9666555"/>
    <n v="7132690"/>
    <n v="0"/>
    <n v="0"/>
    <n v="0"/>
    <n v="49713711"/>
    <m/>
    <n v="7132690"/>
    <x v="0"/>
  </r>
  <r>
    <n v="178129"/>
    <x v="21"/>
    <n v="2010"/>
    <n v="0"/>
    <n v="58808295"/>
    <n v="0"/>
    <n v="2479435"/>
    <n v="14945890"/>
    <n v="19063351"/>
    <n v="26114666"/>
    <n v="-13043997"/>
    <n v="9295829"/>
    <n v="8632109"/>
    <m/>
    <m/>
    <n v="0"/>
    <n v="0"/>
    <n v="139339575"/>
    <m/>
    <m/>
    <m/>
    <m/>
    <m/>
    <m/>
    <m/>
    <m/>
    <m/>
    <m/>
    <m/>
    <n v="8632109"/>
    <m/>
    <x v="3"/>
  </r>
  <r>
    <n v="178217"/>
    <x v="22"/>
    <n v="2010"/>
    <n v="4"/>
    <n v="11077452"/>
    <n v="0"/>
    <n v="56557"/>
    <n v="2817257"/>
    <n v="2493777"/>
    <n v="3433936"/>
    <n v="-1837943"/>
    <n v="10425616"/>
    <n v="3310023"/>
    <m/>
    <m/>
    <n v="351097"/>
    <n v="0"/>
    <n v="33965715"/>
    <m/>
    <m/>
    <m/>
    <m/>
    <m/>
    <m/>
    <m/>
    <m/>
    <m/>
    <m/>
    <m/>
    <n v="3310023"/>
    <m/>
    <x v="3"/>
  </r>
  <r>
    <n v="178244"/>
    <x v="23"/>
    <n v="2010"/>
    <n v="2"/>
    <m/>
    <m/>
    <m/>
    <m/>
    <m/>
    <m/>
    <m/>
    <m/>
    <m/>
    <m/>
    <m/>
    <m/>
    <m/>
    <m/>
    <n v="10460781"/>
    <n v="0"/>
    <n v="0"/>
    <n v="2151578"/>
    <n v="4561924"/>
    <n v="4154461"/>
    <n v="1024601"/>
    <n v="0"/>
    <n v="0"/>
    <n v="0"/>
    <n v="23193765"/>
    <m/>
    <n v="1024601"/>
    <x v="0"/>
  </r>
  <r>
    <n v="178341"/>
    <x v="24"/>
    <n v="2010"/>
    <n v="1"/>
    <n v="24486837"/>
    <n v="0"/>
    <n v="887925"/>
    <n v="4658602"/>
    <n v="6721357"/>
    <n v="7447026"/>
    <n v="-4478318"/>
    <n v="8806708"/>
    <n v="7277039"/>
    <n v="0"/>
    <n v="0"/>
    <n v="27"/>
    <n v="0"/>
    <n v="60285521"/>
    <m/>
    <m/>
    <m/>
    <m/>
    <m/>
    <m/>
    <m/>
    <m/>
    <m/>
    <m/>
    <m/>
    <n v="7277039"/>
    <m/>
    <x v="1"/>
  </r>
  <r>
    <n v="178369"/>
    <x v="25"/>
    <n v="2010"/>
    <n v="2"/>
    <m/>
    <m/>
    <m/>
    <m/>
    <m/>
    <m/>
    <m/>
    <m/>
    <m/>
    <m/>
    <m/>
    <m/>
    <m/>
    <m/>
    <n v="5186837"/>
    <n v="0"/>
    <n v="0"/>
    <n v="1016496"/>
    <n v="3776009"/>
    <n v="2056461"/>
    <n v="3545597"/>
    <n v="0"/>
    <n v="0"/>
    <n v="0"/>
    <n v="15581400"/>
    <m/>
    <n v="3545597"/>
    <x v="0"/>
  </r>
  <r>
    <n v="178387"/>
    <x v="26"/>
    <n v="2010"/>
    <n v="1"/>
    <n v="28554696"/>
    <n v="128170"/>
    <n v="1223700"/>
    <n v="4491024"/>
    <n v="8358153"/>
    <n v="5762832"/>
    <n v="-5478438"/>
    <n v="1558152"/>
    <n v="9084232"/>
    <n v="0"/>
    <n v="0"/>
    <n v="0"/>
    <n v="0"/>
    <n v="59160959"/>
    <m/>
    <m/>
    <m/>
    <m/>
    <m/>
    <m/>
    <m/>
    <m/>
    <m/>
    <m/>
    <m/>
    <n v="9084232"/>
    <m/>
    <x v="1"/>
  </r>
  <r>
    <n v="178396"/>
    <x v="27"/>
    <n v="2010"/>
    <n v="1"/>
    <n v="275138998"/>
    <n v="172011985"/>
    <n v="110884835"/>
    <n v="72549422"/>
    <n v="33038428"/>
    <n v="13605863"/>
    <n v="-34804443"/>
    <n v="26048000"/>
    <n v="368991131"/>
    <n v="604482012"/>
    <n v="0"/>
    <n v="1434053"/>
    <n v="1475"/>
    <n v="1678184727"/>
    <m/>
    <m/>
    <m/>
    <m/>
    <m/>
    <m/>
    <m/>
    <m/>
    <m/>
    <m/>
    <m/>
    <n v="973473143"/>
    <m/>
    <x v="1"/>
  </r>
  <r>
    <n v="178402"/>
    <x v="28"/>
    <n v="2010"/>
    <n v="1"/>
    <n v="158912649"/>
    <n v="23029242"/>
    <n v="19167014"/>
    <n v="32533413"/>
    <n v="17411675"/>
    <n v="32267621"/>
    <n v="-15399016"/>
    <n v="14087000"/>
    <n v="34340166"/>
    <n v="0"/>
    <n v="0"/>
    <n v="126831"/>
    <n v="0"/>
    <n v="331875611"/>
    <m/>
    <m/>
    <m/>
    <m/>
    <m/>
    <m/>
    <m/>
    <m/>
    <m/>
    <m/>
    <m/>
    <n v="34340166"/>
    <m/>
    <x v="1"/>
  </r>
  <r>
    <n v="178411"/>
    <x v="29"/>
    <n v="2010"/>
    <n v="1"/>
    <n v="73990090"/>
    <n v="32235557"/>
    <n v="3250003"/>
    <n v="6953685"/>
    <n v="16665558"/>
    <n v="10128230"/>
    <n v="-8790825"/>
    <n v="5265000"/>
    <n v="11419106"/>
    <n v="0"/>
    <n v="0"/>
    <n v="726933"/>
    <n v="0"/>
    <n v="160634162"/>
    <m/>
    <m/>
    <m/>
    <m/>
    <m/>
    <m/>
    <m/>
    <m/>
    <m/>
    <m/>
    <m/>
    <n v="11419106"/>
    <m/>
    <x v="1"/>
  </r>
  <r>
    <n v="178420"/>
    <x v="30"/>
    <n v="2010"/>
    <n v="1"/>
    <n v="92977378"/>
    <n v="11424696"/>
    <n v="14980884"/>
    <n v="19227583"/>
    <n v="9975281"/>
    <n v="16778694"/>
    <n v="-9497862"/>
    <n v="10069000"/>
    <n v="21253468"/>
    <n v="0"/>
    <n v="0"/>
    <n v="3945492"/>
    <n v="0"/>
    <n v="200632476"/>
    <m/>
    <m/>
    <m/>
    <m/>
    <m/>
    <m/>
    <m/>
    <m/>
    <m/>
    <m/>
    <m/>
    <n v="21253468"/>
    <m/>
    <x v="1"/>
  </r>
  <r>
    <n v="178439"/>
    <x v="31"/>
    <n v="2010"/>
    <n v="0"/>
    <n v="3152368"/>
    <n v="977238"/>
    <n v="15596218"/>
    <n v="7932460"/>
    <n v="2389507"/>
    <n v="51568638"/>
    <n v="-901499"/>
    <n v="0"/>
    <n v="23109904"/>
    <m/>
    <m/>
    <n v="80816"/>
    <n v="2974"/>
    <n v="104807149"/>
    <m/>
    <m/>
    <m/>
    <m/>
    <m/>
    <m/>
    <m/>
    <m/>
    <m/>
    <m/>
    <m/>
    <n v="23109904"/>
    <m/>
    <x v="1"/>
  </r>
  <r>
    <n v="178448"/>
    <x v="32"/>
    <n v="2010"/>
    <n v="4"/>
    <n v="10476936"/>
    <n v="0"/>
    <n v="0"/>
    <n v="2604916"/>
    <n v="2565173"/>
    <n v="2397450"/>
    <n v="-3416304"/>
    <n v="5984910"/>
    <n v="2938718"/>
    <m/>
    <m/>
    <n v="0"/>
    <n v="0"/>
    <n v="26968103"/>
    <m/>
    <m/>
    <m/>
    <m/>
    <m/>
    <m/>
    <m/>
    <m/>
    <m/>
    <m/>
    <m/>
    <n v="2938718"/>
    <m/>
    <x v="3"/>
  </r>
  <r>
    <n v="178615"/>
    <x v="33"/>
    <n v="2010"/>
    <n v="1"/>
    <n v="45207727"/>
    <n v="1058024"/>
    <n v="2763171"/>
    <n v="6308373"/>
    <n v="9690856"/>
    <n v="7893908"/>
    <n v="-2536469"/>
    <n v="793790"/>
    <n v="20891683"/>
    <n v="0"/>
    <n v="0"/>
    <n v="-8"/>
    <n v="0"/>
    <n v="94607524"/>
    <m/>
    <m/>
    <m/>
    <m/>
    <m/>
    <m/>
    <m/>
    <m/>
    <m/>
    <m/>
    <m/>
    <n v="20891683"/>
    <m/>
    <x v="1"/>
  </r>
  <r>
    <n v="178624"/>
    <x v="34"/>
    <n v="2010"/>
    <n v="1"/>
    <n v="38902025"/>
    <n v="420271"/>
    <n v="468548"/>
    <n v="3220600"/>
    <n v="8114702"/>
    <n v="7102435"/>
    <n v="-5429540"/>
    <n v="1359867"/>
    <n v="10944077"/>
    <n v="0"/>
    <n v="0"/>
    <n v="28952609"/>
    <n v="0"/>
    <n v="99485134"/>
    <m/>
    <m/>
    <m/>
    <m/>
    <m/>
    <m/>
    <m/>
    <m/>
    <m/>
    <m/>
    <m/>
    <n v="10944077"/>
    <m/>
    <x v="1"/>
  </r>
  <r>
    <n v="178697"/>
    <x v="35"/>
    <n v="2010"/>
    <n v="2"/>
    <m/>
    <m/>
    <m/>
    <m/>
    <m/>
    <m/>
    <m/>
    <m/>
    <m/>
    <m/>
    <m/>
    <m/>
    <m/>
    <m/>
    <n v="12331616"/>
    <n v="0"/>
    <n v="90015"/>
    <n v="491058"/>
    <n v="2110749"/>
    <n v="9726614"/>
    <n v="2577577"/>
    <n v="2723125"/>
    <n v="0"/>
    <n v="0"/>
    <n v="45714846"/>
    <m/>
    <n v="2577577"/>
    <x v="0"/>
  </r>
  <r>
    <n v="178721"/>
    <x v="36"/>
    <n v="2010"/>
    <n v="2"/>
    <m/>
    <m/>
    <m/>
    <m/>
    <m/>
    <m/>
    <m/>
    <m/>
    <m/>
    <m/>
    <m/>
    <m/>
    <m/>
    <m/>
    <n v="32904927"/>
    <n v="0"/>
    <n v="0"/>
    <n v="4348534"/>
    <n v="8446400"/>
    <n v="18509021"/>
    <n v="3943941"/>
    <n v="0"/>
    <n v="0"/>
    <n v="0"/>
    <n v="68206549"/>
    <m/>
    <n v="3943941"/>
    <x v="0"/>
  </r>
  <r>
    <n v="178785"/>
    <x v="37"/>
    <n v="2010"/>
    <n v="4"/>
    <m/>
    <m/>
    <m/>
    <m/>
    <m/>
    <m/>
    <m/>
    <m/>
    <m/>
    <m/>
    <m/>
    <m/>
    <m/>
    <m/>
    <m/>
    <m/>
    <m/>
    <m/>
    <m/>
    <m/>
    <m/>
    <m/>
    <m/>
    <m/>
    <m/>
    <m/>
    <m/>
    <x v="3"/>
  </r>
  <r>
    <n v="179043"/>
    <x v="38"/>
    <n v="2010"/>
    <n v="2"/>
    <m/>
    <m/>
    <m/>
    <m/>
    <m/>
    <m/>
    <m/>
    <m/>
    <m/>
    <m/>
    <m/>
    <m/>
    <m/>
    <m/>
    <n v="15045591"/>
    <n v="58182"/>
    <n v="168495"/>
    <n v="5259144"/>
    <n v="5070521"/>
    <n v="9547518"/>
    <n v="8434753"/>
    <n v="3207885"/>
    <n v="0"/>
    <n v="39532549"/>
    <n v="87040991"/>
    <m/>
    <n v="47967302"/>
    <x v="0"/>
  </r>
  <r>
    <n v="179113"/>
    <x v="39"/>
    <n v="2010"/>
    <n v="4"/>
    <m/>
    <m/>
    <m/>
    <m/>
    <m/>
    <m/>
    <m/>
    <m/>
    <m/>
    <m/>
    <m/>
    <m/>
    <m/>
    <m/>
    <m/>
    <m/>
    <m/>
    <m/>
    <m/>
    <m/>
    <m/>
    <m/>
    <m/>
    <m/>
    <m/>
    <m/>
    <m/>
    <x v="3"/>
  </r>
  <r>
    <n v="179159"/>
    <x v="40"/>
    <n v="2010"/>
    <n v="2"/>
    <m/>
    <m/>
    <m/>
    <m/>
    <m/>
    <m/>
    <m/>
    <m/>
    <m/>
    <m/>
    <m/>
    <m/>
    <m/>
    <m/>
    <n v="211340096"/>
    <n v="37673576"/>
    <n v="15855193"/>
    <n v="44753400"/>
    <n v="19754662"/>
    <n v="53011229"/>
    <n v="39018286"/>
    <n v="3433850"/>
    <n v="202030696"/>
    <n v="0"/>
    <n v="626870988"/>
    <m/>
    <n v="241048982"/>
    <x v="0"/>
  </r>
  <r>
    <n v="179283"/>
    <x v="41"/>
    <n v="2010"/>
    <n v="0"/>
    <n v="99364987"/>
    <n v="0"/>
    <n v="0"/>
    <n v="19900392"/>
    <n v="21886822"/>
    <n v="41058453"/>
    <n v="-19202418"/>
    <n v="27994242"/>
    <n v="14680860"/>
    <m/>
    <m/>
    <n v="0"/>
    <n v="0"/>
    <n v="224885756"/>
    <m/>
    <m/>
    <m/>
    <m/>
    <m/>
    <m/>
    <m/>
    <m/>
    <m/>
    <m/>
    <m/>
    <n v="14680860"/>
    <m/>
    <x v="3"/>
  </r>
  <r>
    <n v="179292"/>
    <x v="42"/>
    <n v="2010"/>
    <n v="4"/>
    <m/>
    <m/>
    <m/>
    <m/>
    <m/>
    <m/>
    <m/>
    <m/>
    <m/>
    <m/>
    <m/>
    <m/>
    <m/>
    <m/>
    <m/>
    <m/>
    <m/>
    <m/>
    <m/>
    <m/>
    <m/>
    <m/>
    <m/>
    <m/>
    <m/>
    <m/>
    <m/>
    <x v="3"/>
  </r>
  <r>
    <n v="179308"/>
    <x v="43"/>
    <n v="2010"/>
    <n v="4"/>
    <m/>
    <m/>
    <m/>
    <m/>
    <m/>
    <m/>
    <m/>
    <m/>
    <m/>
    <m/>
    <m/>
    <m/>
    <m/>
    <m/>
    <m/>
    <m/>
    <m/>
    <m/>
    <m/>
    <m/>
    <m/>
    <m/>
    <m/>
    <m/>
    <m/>
    <m/>
    <m/>
    <x v="3"/>
  </r>
  <r>
    <n v="179326"/>
    <x v="44"/>
    <n v="2010"/>
    <n v="2"/>
    <m/>
    <m/>
    <m/>
    <m/>
    <m/>
    <m/>
    <m/>
    <m/>
    <m/>
    <m/>
    <m/>
    <m/>
    <m/>
    <m/>
    <n v="14070473"/>
    <n v="0"/>
    <n v="0"/>
    <n v="2616657"/>
    <n v="7395662"/>
    <n v="5441884"/>
    <n v="4085811"/>
    <n v="0"/>
    <n v="0"/>
    <n v="0"/>
    <n v="33610487"/>
    <m/>
    <n v="4085811"/>
    <x v="0"/>
  </r>
  <r>
    <n v="179344"/>
    <x v="45"/>
    <n v="2010"/>
    <n v="4"/>
    <n v="3444087"/>
    <n v="0"/>
    <n v="498567"/>
    <n v="1096142"/>
    <n v="1575396"/>
    <n v="2387785"/>
    <n v="-721422"/>
    <n v="1955918"/>
    <n v="511340"/>
    <m/>
    <m/>
    <n v="23381"/>
    <n v="70758"/>
    <n v="11492616"/>
    <m/>
    <m/>
    <m/>
    <m/>
    <m/>
    <m/>
    <m/>
    <m/>
    <m/>
    <m/>
    <m/>
    <n v="511340"/>
    <m/>
    <x v="3"/>
  </r>
  <r>
    <n v="179539"/>
    <x v="46"/>
    <n v="2010"/>
    <n v="4"/>
    <n v="9083746"/>
    <n v="0"/>
    <n v="400788"/>
    <n v="3582775"/>
    <n v="1902261"/>
    <n v="4800500"/>
    <n v="-3746082"/>
    <n v="5772136"/>
    <n v="3127686"/>
    <m/>
    <m/>
    <n v="2934342"/>
    <n v="0"/>
    <n v="31604234"/>
    <m/>
    <m/>
    <m/>
    <m/>
    <m/>
    <m/>
    <m/>
    <m/>
    <m/>
    <m/>
    <m/>
    <n v="3127686"/>
    <m/>
    <x v="3"/>
  </r>
  <r>
    <n v="179548"/>
    <x v="47"/>
    <n v="2010"/>
    <n v="2"/>
    <m/>
    <m/>
    <m/>
    <m/>
    <m/>
    <m/>
    <m/>
    <m/>
    <m/>
    <m/>
    <m/>
    <m/>
    <m/>
    <m/>
    <n v="8486294"/>
    <n v="0"/>
    <n v="0"/>
    <n v="1300940"/>
    <n v="1856246"/>
    <n v="3272859"/>
    <n v="4169581"/>
    <n v="0"/>
    <n v="0"/>
    <n v="0"/>
    <n v="19085920"/>
    <m/>
    <n v="4169581"/>
    <x v="0"/>
  </r>
  <r>
    <n v="179557"/>
    <x v="48"/>
    <n v="2010"/>
    <n v="1"/>
    <n v="55523462"/>
    <n v="694072"/>
    <n v="9718510"/>
    <n v="12194951"/>
    <n v="15666031"/>
    <n v="13353894"/>
    <n v="-11397075"/>
    <n v="26246897"/>
    <n v="25839194"/>
    <n v="0"/>
    <n v="0"/>
    <n v="0"/>
    <n v="0"/>
    <n v="159237011"/>
    <m/>
    <m/>
    <m/>
    <m/>
    <m/>
    <m/>
    <m/>
    <m/>
    <m/>
    <m/>
    <m/>
    <n v="25839194"/>
    <m/>
    <x v="1"/>
  </r>
  <r>
    <n v="179566"/>
    <x v="49"/>
    <n v="2010"/>
    <n v="1"/>
    <n v="108210872"/>
    <n v="18172000"/>
    <n v="9020741"/>
    <n v="28847233"/>
    <n v="15851732"/>
    <n v="21033698"/>
    <n v="-16270683"/>
    <n v="24685951"/>
    <n v="42993104"/>
    <n v="0"/>
    <n v="0"/>
    <n v="1088747"/>
    <n v="0"/>
    <n v="269904078"/>
    <m/>
    <m/>
    <m/>
    <m/>
    <m/>
    <m/>
    <m/>
    <m/>
    <m/>
    <m/>
    <m/>
    <n v="42993104"/>
    <m/>
    <x v="1"/>
  </r>
  <r>
    <n v="179645"/>
    <x v="50"/>
    <n v="2010"/>
    <n v="4"/>
    <n v="7410866"/>
    <n v="0"/>
    <n v="619280"/>
    <n v="0"/>
    <n v="2286666"/>
    <n v="3368138"/>
    <n v="-1401025"/>
    <n v="995940"/>
    <n v="2175184"/>
    <m/>
    <m/>
    <n v="2993485"/>
    <n v="1"/>
    <n v="19849559"/>
    <m/>
    <m/>
    <m/>
    <m/>
    <m/>
    <m/>
    <m/>
    <m/>
    <m/>
    <m/>
    <m/>
    <n v="2175184"/>
    <m/>
    <x v="3"/>
  </r>
  <r>
    <n v="179715"/>
    <x v="51"/>
    <n v="2010"/>
    <n v="4"/>
    <n v="9380998"/>
    <n v="0"/>
    <n v="0"/>
    <n v="1054618"/>
    <n v="929797"/>
    <n v="3059896"/>
    <n v="-1159713"/>
    <n v="4736315"/>
    <n v="1853478"/>
    <m/>
    <m/>
    <n v="1960436"/>
    <n v="0"/>
    <n v="22975538"/>
    <m/>
    <m/>
    <m/>
    <m/>
    <m/>
    <m/>
    <m/>
    <m/>
    <m/>
    <m/>
    <m/>
    <n v="1853478"/>
    <m/>
    <x v="3"/>
  </r>
  <r>
    <n v="179867"/>
    <x v="52"/>
    <n v="2010"/>
    <n v="2"/>
    <m/>
    <m/>
    <m/>
    <m/>
    <m/>
    <m/>
    <m/>
    <m/>
    <m/>
    <m/>
    <m/>
    <m/>
    <m/>
    <m/>
    <n v="1089879000"/>
    <n v="472493000"/>
    <n v="19741000"/>
    <n v="142317000"/>
    <n v="64731000"/>
    <n v="100753000"/>
    <n v="91487000"/>
    <n v="0"/>
    <n v="0"/>
    <n v="0"/>
    <n v="1981401000"/>
    <m/>
    <n v="91487000"/>
    <x v="0"/>
  </r>
  <r>
    <n v="179894"/>
    <x v="53"/>
    <n v="2010"/>
    <n v="2"/>
    <m/>
    <m/>
    <m/>
    <m/>
    <m/>
    <m/>
    <m/>
    <m/>
    <m/>
    <m/>
    <m/>
    <m/>
    <m/>
    <m/>
    <n v="72704793"/>
    <n v="0"/>
    <n v="962634"/>
    <n v="37099144"/>
    <n v="13998866"/>
    <n v="46076916"/>
    <n v="6809834"/>
    <n v="0"/>
    <n v="0"/>
    <n v="422674"/>
    <n v="178297686"/>
    <m/>
    <n v="7232508"/>
    <x v="0"/>
  </r>
  <r>
    <n v="179919"/>
    <x v="54"/>
    <n v="2010"/>
    <n v="5"/>
    <m/>
    <m/>
    <m/>
    <m/>
    <m/>
    <m/>
    <m/>
    <m/>
    <m/>
    <m/>
    <m/>
    <m/>
    <m/>
    <m/>
    <n v="2484805"/>
    <n v="0"/>
    <n v="0"/>
    <n v="1101415"/>
    <n v="775191"/>
    <n v="1646128"/>
    <n v="1251910"/>
    <n v="0"/>
    <m/>
    <m/>
    <n v="7259449"/>
    <m/>
    <n v="1251910"/>
    <x v="2"/>
  </r>
  <r>
    <n v="179946"/>
    <x v="55"/>
    <n v="2010"/>
    <n v="2"/>
    <m/>
    <m/>
    <m/>
    <m/>
    <m/>
    <m/>
    <m/>
    <m/>
    <m/>
    <m/>
    <m/>
    <m/>
    <m/>
    <m/>
    <n v="6315445"/>
    <n v="134607"/>
    <n v="0"/>
    <n v="2281348"/>
    <n v="5426301"/>
    <n v="4757469"/>
    <n v="4700340"/>
    <n v="0"/>
    <n v="0"/>
    <n v="0"/>
    <n v="23615510"/>
    <m/>
    <n v="4700340"/>
    <x v="0"/>
  </r>
  <r>
    <n v="179955"/>
    <x v="56"/>
    <n v="2010"/>
    <n v="2"/>
    <m/>
    <m/>
    <m/>
    <m/>
    <m/>
    <m/>
    <m/>
    <m/>
    <m/>
    <m/>
    <m/>
    <m/>
    <m/>
    <m/>
    <n v="9221366"/>
    <n v="0"/>
    <n v="0"/>
    <n v="2221745"/>
    <n v="6269536"/>
    <n v="6079969"/>
    <n v="6948924"/>
    <n v="0"/>
    <n v="0"/>
    <n v="0"/>
    <n v="30741540"/>
    <m/>
    <n v="6948924"/>
    <x v="0"/>
  </r>
  <r>
    <n v="179964"/>
    <x v="57"/>
    <n v="2010"/>
    <n v="2"/>
    <m/>
    <m/>
    <m/>
    <m/>
    <m/>
    <m/>
    <m/>
    <m/>
    <m/>
    <m/>
    <m/>
    <m/>
    <m/>
    <m/>
    <n v="9964122"/>
    <n v="0"/>
    <n v="0"/>
    <n v="1715498"/>
    <n v="3547598"/>
    <n v="5590079"/>
    <n v="3746666"/>
    <n v="0"/>
    <n v="0"/>
    <n v="0"/>
    <n v="24563963"/>
    <m/>
    <n v="3746666"/>
    <x v="0"/>
  </r>
  <r>
    <n v="262031"/>
    <x v="58"/>
    <n v="2010"/>
    <n v="4"/>
    <n v="28909095"/>
    <n v="0"/>
    <n v="0"/>
    <n v="2380659"/>
    <n v="3997637"/>
    <n v="7896029"/>
    <n v="-3964864"/>
    <n v="2843172"/>
    <n v="3338506"/>
    <m/>
    <m/>
    <n v="0"/>
    <n v="0"/>
    <n v="49365098"/>
    <m/>
    <m/>
    <m/>
    <m/>
    <m/>
    <m/>
    <m/>
    <m/>
    <m/>
    <m/>
    <m/>
    <n v="3338506"/>
    <m/>
    <x v="3"/>
  </r>
  <r>
    <n v="440305"/>
    <x v="59"/>
    <n v="2010"/>
    <n v="4"/>
    <m/>
    <m/>
    <m/>
    <m/>
    <m/>
    <m/>
    <m/>
    <m/>
    <m/>
    <m/>
    <m/>
    <m/>
    <m/>
    <m/>
    <m/>
    <m/>
    <m/>
    <m/>
    <m/>
    <m/>
    <m/>
    <m/>
    <m/>
    <m/>
    <m/>
    <m/>
    <m/>
    <x v="3"/>
  </r>
  <r>
    <n v="442000"/>
    <x v="60"/>
    <n v="2010"/>
    <n v="4"/>
    <m/>
    <m/>
    <m/>
    <m/>
    <m/>
    <m/>
    <m/>
    <m/>
    <m/>
    <m/>
    <m/>
    <m/>
    <m/>
    <m/>
    <m/>
    <m/>
    <m/>
    <m/>
    <m/>
    <m/>
    <m/>
    <m/>
    <m/>
    <m/>
    <m/>
    <m/>
    <m/>
    <x v="3"/>
  </r>
  <r>
    <n v="445267"/>
    <x v="61"/>
    <n v="2010"/>
    <n v="2"/>
    <m/>
    <m/>
    <m/>
    <m/>
    <m/>
    <m/>
    <m/>
    <m/>
    <m/>
    <m/>
    <m/>
    <m/>
    <m/>
    <m/>
    <m/>
    <m/>
    <m/>
    <m/>
    <m/>
    <m/>
    <m/>
    <m/>
    <m/>
    <m/>
    <m/>
    <m/>
    <m/>
    <x v="0"/>
  </r>
  <r>
    <n v="450137"/>
    <x v="62"/>
    <n v="2010"/>
    <n v="4"/>
    <m/>
    <m/>
    <m/>
    <m/>
    <m/>
    <m/>
    <m/>
    <m/>
    <m/>
    <m/>
    <m/>
    <m/>
    <m/>
    <m/>
    <m/>
    <m/>
    <m/>
    <m/>
    <m/>
    <m/>
    <m/>
    <m/>
    <m/>
    <m/>
    <m/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5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J32" firstHeaderRow="1" firstDataRow="2" firstDataCol="1"/>
  <pivotFields count="32">
    <pivotField showAll="0"/>
    <pivotField axis="axisRow" showAll="0">
      <items count="64">
        <item x="0"/>
        <item h="1" x="61"/>
        <item x="1"/>
        <item x="35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20"/>
        <item h="1" x="59"/>
        <item h="1" x="60"/>
        <item x="21"/>
        <item h="1" x="18"/>
        <item h="1" x="19"/>
        <item h="1" x="37"/>
        <item x="22"/>
        <item x="23"/>
        <item x="24"/>
        <item x="49"/>
        <item x="45"/>
        <item x="29"/>
        <item x="25"/>
        <item x="26"/>
        <item x="32"/>
        <item x="51"/>
        <item x="34"/>
        <item x="11"/>
        <item x="36"/>
        <item x="38"/>
        <item x="41"/>
        <item h="1" x="42"/>
        <item h="1" x="43"/>
        <item h="1" x="39"/>
        <item h="1" x="62"/>
        <item x="40"/>
        <item x="48"/>
        <item x="44"/>
        <item x="58"/>
        <item x="46"/>
        <item x="47"/>
        <item x="50"/>
        <item x="33"/>
        <item x="2"/>
        <item x="27"/>
        <item x="28"/>
        <item x="30"/>
        <item x="31"/>
        <item x="52"/>
        <item x="53"/>
        <item x="54"/>
        <item x="55"/>
        <item x="56"/>
        <item x="5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showAll="0"/>
    <pivotField showAll="0"/>
    <pivotField dataField="1" showAll="0"/>
    <pivotField showAll="0"/>
    <pivotField dataField="1" showAll="0"/>
    <pivotField axis="axisRow" multipleItemSelectionAllowed="1" showAll="0" sortType="descending">
      <items count="5">
        <item h="1" x="1"/>
        <item h="1" x="3"/>
        <item x="0"/>
        <item x="2"/>
        <item t="default"/>
      </items>
    </pivotField>
  </pivotFields>
  <rowFields count="2">
    <field x="31"/>
    <field x="1"/>
  </rowFields>
  <rowItems count="28">
    <i>
      <x v="2"/>
    </i>
    <i r="1">
      <x/>
    </i>
    <i r="1">
      <x v="2"/>
    </i>
    <i r="1">
      <x v="3"/>
    </i>
    <i r="1">
      <x v="4"/>
    </i>
    <i r="1">
      <x v="7"/>
    </i>
    <i r="1">
      <x v="8"/>
    </i>
    <i r="1">
      <x v="10"/>
    </i>
    <i r="1">
      <x v="11"/>
    </i>
    <i r="1">
      <x v="12"/>
    </i>
    <i r="1">
      <x v="16"/>
    </i>
    <i r="1">
      <x v="18"/>
    </i>
    <i r="1">
      <x v="26"/>
    </i>
    <i r="1">
      <x v="31"/>
    </i>
    <i r="1">
      <x v="37"/>
    </i>
    <i r="1">
      <x v="38"/>
    </i>
    <i r="1">
      <x v="44"/>
    </i>
    <i r="1">
      <x v="46"/>
    </i>
    <i r="1">
      <x v="49"/>
    </i>
    <i r="1">
      <x v="57"/>
    </i>
    <i r="1">
      <x v="58"/>
    </i>
    <i r="1">
      <x v="60"/>
    </i>
    <i r="1">
      <x v="61"/>
    </i>
    <i r="1">
      <x v="62"/>
    </i>
    <i>
      <x v="3"/>
    </i>
    <i r="1">
      <x v="5"/>
    </i>
    <i r="1">
      <x v="59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Sum of f2e011" fld="18" baseField="0" baseItem="0"/>
    <dataField name="Sum of f2e021" fld="19" baseField="0" baseItem="0"/>
    <dataField name="Sum of f2e031" fld="20" baseField="0" baseItem="0"/>
    <dataField name="Sum of f2e041" fld="21" baseField="0" baseItem="0"/>
    <dataField name="Sum of f2e051" fld="22" baseField="0" baseItem="0"/>
    <dataField name="Sum of f2e061" fld="23" baseField="0" baseItem="0"/>
    <dataField name="Sum of f2e081" fld="25" baseField="0" baseItem="0"/>
    <dataField name="Sum of Priv_Aux_Hosp_Ind" fld="30" baseField="0" baseItem="0"/>
    <dataField name="Sum of f2e131" fld="28" baseField="0" baseItem="0"/>
  </dataFields>
  <formats count="1">
    <format dxfId="33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 fitToPage="1"/>
  </sheetPr>
  <dimension ref="A1:K52"/>
  <sheetViews>
    <sheetView tabSelected="1" showOutlineSymbols="0" view="pageBreakPreview" zoomScale="80" zoomScaleNormal="85" zoomScaleSheetLayoutView="80" workbookViewId="0">
      <selection activeCell="A3" sqref="A3"/>
    </sheetView>
  </sheetViews>
  <sheetFormatPr defaultColWidth="9.6640625" defaultRowHeight="12" customHeight="1"/>
  <cols>
    <col min="1" max="1" width="29.109375" customWidth="1"/>
    <col min="2" max="10" width="12.77734375" customWidth="1"/>
  </cols>
  <sheetData>
    <row r="1" spans="1:11" ht="15">
      <c r="A1" s="1" t="s">
        <v>26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15">
      <c r="A2" s="2" t="s">
        <v>158</v>
      </c>
      <c r="B2" s="1"/>
      <c r="C2" s="1"/>
      <c r="D2" s="1"/>
      <c r="E2" s="1"/>
      <c r="F2" s="1"/>
      <c r="G2" s="1"/>
      <c r="H2" s="1"/>
      <c r="I2" s="1"/>
      <c r="J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5">
      <c r="A4" s="11"/>
      <c r="B4" s="12"/>
      <c r="C4" s="12"/>
      <c r="D4" s="12"/>
      <c r="E4" s="12"/>
      <c r="F4" s="12"/>
      <c r="G4" s="12"/>
      <c r="H4" s="13"/>
      <c r="I4" s="14" t="s">
        <v>0</v>
      </c>
      <c r="J4" s="29"/>
    </row>
    <row r="5" spans="1:11" ht="15">
      <c r="A5" s="1"/>
      <c r="B5" s="15"/>
      <c r="C5" s="15"/>
      <c r="D5" s="15"/>
      <c r="E5" s="15"/>
      <c r="F5" s="15"/>
      <c r="G5" s="15"/>
      <c r="H5" s="16"/>
      <c r="I5" s="16" t="s">
        <v>1</v>
      </c>
      <c r="J5" s="30"/>
    </row>
    <row r="6" spans="1:11" ht="15">
      <c r="A6" s="1"/>
      <c r="B6" s="15"/>
      <c r="C6" s="15"/>
      <c r="D6" s="15"/>
      <c r="E6" s="15"/>
      <c r="F6" s="15"/>
      <c r="G6" s="16" t="s">
        <v>2</v>
      </c>
      <c r="H6" s="16" t="s">
        <v>3</v>
      </c>
      <c r="I6" s="16" t="s">
        <v>4</v>
      </c>
      <c r="J6" s="30"/>
    </row>
    <row r="7" spans="1:11" ht="15">
      <c r="A7" s="1"/>
      <c r="B7" s="16" t="s">
        <v>5</v>
      </c>
      <c r="C7" s="15"/>
      <c r="D7" s="16" t="s">
        <v>6</v>
      </c>
      <c r="E7" s="16" t="s">
        <v>7</v>
      </c>
      <c r="F7" s="16" t="s">
        <v>8</v>
      </c>
      <c r="G7" s="16" t="s">
        <v>9</v>
      </c>
      <c r="H7" s="16" t="s">
        <v>10</v>
      </c>
      <c r="I7" s="16" t="s">
        <v>11</v>
      </c>
      <c r="J7" s="30" t="s">
        <v>12</v>
      </c>
    </row>
    <row r="8" spans="1:11" ht="15">
      <c r="A8" s="1"/>
      <c r="B8" s="16" t="s">
        <v>13</v>
      </c>
      <c r="C8" s="16" t="s">
        <v>14</v>
      </c>
      <c r="D8" s="16" t="s">
        <v>15</v>
      </c>
      <c r="E8" s="16" t="s">
        <v>16</v>
      </c>
      <c r="F8" s="16" t="s">
        <v>17</v>
      </c>
      <c r="G8" s="16" t="s">
        <v>16</v>
      </c>
      <c r="H8" s="16" t="s">
        <v>18</v>
      </c>
      <c r="I8" s="16" t="s">
        <v>19</v>
      </c>
      <c r="J8" s="30" t="s">
        <v>20</v>
      </c>
    </row>
    <row r="9" spans="1:11" ht="15">
      <c r="A9" s="17"/>
      <c r="B9" s="18"/>
      <c r="C9" s="18"/>
      <c r="D9" s="18"/>
      <c r="E9" s="18"/>
      <c r="F9" s="18"/>
      <c r="G9" s="18"/>
      <c r="H9" s="18"/>
      <c r="I9" s="18"/>
      <c r="J9" s="31"/>
    </row>
    <row r="10" spans="1:11" ht="45">
      <c r="A10" s="5" t="s">
        <v>21</v>
      </c>
      <c r="B10" s="19"/>
      <c r="C10" s="19"/>
      <c r="D10" s="19"/>
      <c r="E10" s="19"/>
      <c r="F10" s="19"/>
      <c r="G10" s="19"/>
      <c r="H10" s="19"/>
      <c r="I10" s="19"/>
      <c r="J10" s="32"/>
    </row>
    <row r="11" spans="1:11" ht="15">
      <c r="A11" s="20"/>
      <c r="B11" s="21"/>
      <c r="C11" s="21"/>
      <c r="D11" s="21"/>
      <c r="E11" s="21"/>
      <c r="F11" s="21"/>
      <c r="G11" s="21"/>
      <c r="H11" s="21"/>
      <c r="I11" s="21"/>
      <c r="J11" s="33"/>
    </row>
    <row r="12" spans="1:11" ht="15">
      <c r="A12" s="20" t="str">
        <f>pivot!A6</f>
        <v>Avila University</v>
      </c>
      <c r="B12" s="22">
        <f>pivot!B6</f>
        <v>9538863</v>
      </c>
      <c r="C12" s="22">
        <f>pivot!C6</f>
        <v>0</v>
      </c>
      <c r="D12" s="22">
        <f>pivot!D6</f>
        <v>0</v>
      </c>
      <c r="E12" s="22">
        <f>pivot!E6</f>
        <v>321185</v>
      </c>
      <c r="F12" s="22">
        <f>pivot!F6</f>
        <v>3011424</v>
      </c>
      <c r="G12" s="22">
        <f>pivot!G6</f>
        <v>4103699</v>
      </c>
      <c r="H12" s="22">
        <f>pivot!H6</f>
        <v>0</v>
      </c>
      <c r="I12" s="22">
        <f>pivot!I6</f>
        <v>415804</v>
      </c>
      <c r="J12" s="55">
        <f>pivot!J6</f>
        <v>22889901</v>
      </c>
      <c r="K12" s="8"/>
    </row>
    <row r="13" spans="1:11" ht="15">
      <c r="A13" s="20" t="str">
        <f>pivot!A7</f>
        <v>Central Methodist University-College of Liberal Ar</v>
      </c>
      <c r="B13" s="22">
        <f>pivot!B7</f>
        <v>9251203</v>
      </c>
      <c r="C13" s="22">
        <f>pivot!C7</f>
        <v>0</v>
      </c>
      <c r="D13" s="22">
        <f>pivot!D7</f>
        <v>0</v>
      </c>
      <c r="E13" s="22">
        <f>pivot!E7</f>
        <v>1047392</v>
      </c>
      <c r="F13" s="22">
        <f>pivot!F7</f>
        <v>4042425</v>
      </c>
      <c r="G13" s="22">
        <f>pivot!G7</f>
        <v>3469845</v>
      </c>
      <c r="H13" s="22">
        <f>pivot!H7</f>
        <v>0</v>
      </c>
      <c r="I13" s="22">
        <f>pivot!I7</f>
        <v>3635717</v>
      </c>
      <c r="J13" s="55">
        <f>pivot!J7</f>
        <v>21446582</v>
      </c>
      <c r="K13" s="8"/>
    </row>
    <row r="14" spans="1:11" ht="15">
      <c r="A14" s="20" t="str">
        <f>pivot!A8</f>
        <v>College of the Ozarks</v>
      </c>
      <c r="B14" s="22">
        <f>pivot!B8</f>
        <v>12331616</v>
      </c>
      <c r="C14" s="22">
        <f>pivot!C8</f>
        <v>0</v>
      </c>
      <c r="D14" s="22">
        <f>pivot!D8</f>
        <v>90015</v>
      </c>
      <c r="E14" s="22">
        <f>pivot!E8</f>
        <v>491058</v>
      </c>
      <c r="F14" s="22">
        <f>pivot!F8</f>
        <v>2110749</v>
      </c>
      <c r="G14" s="22">
        <f>pivot!G8</f>
        <v>9726614</v>
      </c>
      <c r="H14" s="22">
        <f>pivot!H8</f>
        <v>2723125</v>
      </c>
      <c r="I14" s="22">
        <f>pivot!I8</f>
        <v>2577577</v>
      </c>
      <c r="J14" s="55">
        <f>pivot!J8</f>
        <v>45714846</v>
      </c>
      <c r="K14" s="8"/>
    </row>
    <row r="15" spans="1:11" ht="15">
      <c r="A15" s="20" t="str">
        <f>pivot!A9</f>
        <v>Columbia College</v>
      </c>
      <c r="B15" s="22">
        <f>pivot!B9</f>
        <v>44361504</v>
      </c>
      <c r="C15" s="22">
        <f>pivot!C9</f>
        <v>0</v>
      </c>
      <c r="D15" s="22">
        <f>pivot!D9</f>
        <v>0</v>
      </c>
      <c r="E15" s="22">
        <f>pivot!E9</f>
        <v>2848481</v>
      </c>
      <c r="F15" s="22">
        <f>pivot!F9</f>
        <v>9860871</v>
      </c>
      <c r="G15" s="22">
        <f>pivot!G9</f>
        <v>9636497</v>
      </c>
      <c r="H15" s="22">
        <f>pivot!H9</f>
        <v>0</v>
      </c>
      <c r="I15" s="22">
        <f>pivot!I9</f>
        <v>3402284</v>
      </c>
      <c r="J15" s="55">
        <f>pivot!J9</f>
        <v>70617854</v>
      </c>
      <c r="K15" s="8"/>
    </row>
    <row r="16" spans="1:11" ht="15">
      <c r="A16" s="20" t="str">
        <f>pivot!A10</f>
        <v>Culver-Stockton College</v>
      </c>
      <c r="B16" s="22">
        <f>pivot!B10</f>
        <v>4648900</v>
      </c>
      <c r="C16" s="22">
        <f>pivot!C10</f>
        <v>0</v>
      </c>
      <c r="D16" s="22">
        <f>pivot!D10</f>
        <v>0</v>
      </c>
      <c r="E16" s="22">
        <f>pivot!E10</f>
        <v>406492</v>
      </c>
      <c r="F16" s="22">
        <f>pivot!F10</f>
        <v>3651228</v>
      </c>
      <c r="G16" s="22">
        <f>pivot!G10</f>
        <v>4781298</v>
      </c>
      <c r="H16" s="22">
        <f>pivot!H10</f>
        <v>0</v>
      </c>
      <c r="I16" s="22">
        <f>pivot!I10</f>
        <v>1893018</v>
      </c>
      <c r="J16" s="55">
        <f>pivot!J10</f>
        <v>15380936</v>
      </c>
      <c r="K16" s="25"/>
    </row>
    <row r="17" spans="1:11" ht="15">
      <c r="A17" s="20" t="str">
        <f>pivot!A11</f>
        <v>Drury University</v>
      </c>
      <c r="B17" s="22">
        <f>pivot!B11</f>
        <v>25003116</v>
      </c>
      <c r="C17" s="22">
        <f>pivot!C11</f>
        <v>237418</v>
      </c>
      <c r="D17" s="22">
        <f>pivot!D11</f>
        <v>0</v>
      </c>
      <c r="E17" s="22">
        <f>pivot!E11</f>
        <v>3808591</v>
      </c>
      <c r="F17" s="22">
        <f>pivot!F11</f>
        <v>8068621</v>
      </c>
      <c r="G17" s="22">
        <f>pivot!G11</f>
        <v>13066099</v>
      </c>
      <c r="H17" s="22">
        <f>pivot!H11</f>
        <v>0</v>
      </c>
      <c r="I17" s="22">
        <f>pivot!I11</f>
        <v>5952705</v>
      </c>
      <c r="J17" s="55">
        <f>pivot!J11</f>
        <v>56136550</v>
      </c>
      <c r="K17" s="25"/>
    </row>
    <row r="18" spans="1:11" ht="15">
      <c r="A18" s="20" t="str">
        <f>pivot!A12</f>
        <v>Evangel University</v>
      </c>
      <c r="B18" s="22">
        <f>pivot!B12</f>
        <v>11980792</v>
      </c>
      <c r="C18" s="22">
        <f>pivot!C12</f>
        <v>0</v>
      </c>
      <c r="D18" s="22">
        <f>pivot!D12</f>
        <v>0</v>
      </c>
      <c r="E18" s="22">
        <f>pivot!E12</f>
        <v>0</v>
      </c>
      <c r="F18" s="22">
        <f>pivot!F12</f>
        <v>5421996</v>
      </c>
      <c r="G18" s="22">
        <f>pivot!G12</f>
        <v>8813395</v>
      </c>
      <c r="H18" s="22">
        <f>pivot!H12</f>
        <v>0</v>
      </c>
      <c r="I18" s="22">
        <f>pivot!I12</f>
        <v>5909881</v>
      </c>
      <c r="J18" s="55">
        <f>pivot!J12</f>
        <v>32126064</v>
      </c>
      <c r="K18" s="25"/>
    </row>
    <row r="19" spans="1:11" ht="15">
      <c r="A19" s="20" t="str">
        <f>pivot!A13</f>
        <v>Fontbonne University</v>
      </c>
      <c r="B19" s="22">
        <f>pivot!B13</f>
        <v>16798056</v>
      </c>
      <c r="C19" s="22">
        <f>pivot!C13</f>
        <v>0</v>
      </c>
      <c r="D19" s="22">
        <f>pivot!D13</f>
        <v>0</v>
      </c>
      <c r="E19" s="22">
        <f>pivot!E13</f>
        <v>3426154</v>
      </c>
      <c r="F19" s="22">
        <f>pivot!F13</f>
        <v>5032364</v>
      </c>
      <c r="G19" s="22">
        <f>pivot!G13</f>
        <v>6892322</v>
      </c>
      <c r="H19" s="22">
        <f>pivot!H13</f>
        <v>673872</v>
      </c>
      <c r="I19" s="22">
        <f>pivot!I13</f>
        <v>2997469</v>
      </c>
      <c r="J19" s="55">
        <f>pivot!J13</f>
        <v>35820237</v>
      </c>
      <c r="K19" s="25"/>
    </row>
    <row r="20" spans="1:11" ht="15">
      <c r="A20" s="20" t="str">
        <f>pivot!A14</f>
        <v>Hannibal-Lagrange College</v>
      </c>
      <c r="B20" s="22">
        <f>pivot!B14</f>
        <v>4418960</v>
      </c>
      <c r="C20" s="22">
        <f>pivot!C14</f>
        <v>0</v>
      </c>
      <c r="D20" s="22">
        <f>pivot!D14</f>
        <v>0</v>
      </c>
      <c r="E20" s="22">
        <f>pivot!E14</f>
        <v>711670</v>
      </c>
      <c r="F20" s="22">
        <f>pivot!F14</f>
        <v>2898294</v>
      </c>
      <c r="G20" s="22">
        <f>pivot!G14</f>
        <v>2641935</v>
      </c>
      <c r="H20" s="22">
        <f>pivot!H14</f>
        <v>2435911</v>
      </c>
      <c r="I20" s="22">
        <f>pivot!I14</f>
        <v>2506893</v>
      </c>
      <c r="J20" s="55">
        <f>pivot!J14</f>
        <v>17768958</v>
      </c>
      <c r="K20" s="25"/>
    </row>
    <row r="21" spans="1:11" ht="15">
      <c r="A21" s="20" t="str">
        <f>pivot!A15</f>
        <v>Lindenwood University</v>
      </c>
      <c r="B21" s="22">
        <f>pivot!B15</f>
        <v>33957134</v>
      </c>
      <c r="C21" s="22">
        <f>pivot!C15</f>
        <v>0</v>
      </c>
      <c r="D21" s="22">
        <f>pivot!D15</f>
        <v>0</v>
      </c>
      <c r="E21" s="22">
        <f>pivot!E15</f>
        <v>5154975</v>
      </c>
      <c r="F21" s="22">
        <f>pivot!F15</f>
        <v>21606435</v>
      </c>
      <c r="G21" s="22">
        <f>pivot!G15</f>
        <v>10264426</v>
      </c>
      <c r="H21" s="22">
        <f>pivot!H15</f>
        <v>0</v>
      </c>
      <c r="I21" s="22">
        <f>pivot!I15</f>
        <v>18419217</v>
      </c>
      <c r="J21" s="55">
        <f>pivot!J15</f>
        <v>89402187</v>
      </c>
      <c r="K21" s="25"/>
    </row>
    <row r="22" spans="1:11" ht="15">
      <c r="A22" s="20" t="str">
        <f>pivot!A16</f>
        <v>Maryville University of Saint Louis</v>
      </c>
      <c r="B22" s="22">
        <f>pivot!B16</f>
        <v>19806756</v>
      </c>
      <c r="C22" s="22">
        <f>pivot!C16</f>
        <v>0</v>
      </c>
      <c r="D22" s="22">
        <f>pivot!D16</f>
        <v>0</v>
      </c>
      <c r="E22" s="22">
        <f>pivot!E16</f>
        <v>4330358</v>
      </c>
      <c r="F22" s="22">
        <f>pivot!F16</f>
        <v>8777352</v>
      </c>
      <c r="G22" s="22">
        <f>pivot!G16</f>
        <v>9666555</v>
      </c>
      <c r="H22" s="22">
        <f>pivot!H16</f>
        <v>0</v>
      </c>
      <c r="I22" s="22">
        <f>pivot!I16</f>
        <v>7132690</v>
      </c>
      <c r="J22" s="55">
        <f>pivot!J16</f>
        <v>49713711</v>
      </c>
      <c r="K22" s="25"/>
    </row>
    <row r="23" spans="1:11" ht="15">
      <c r="A23" s="20" t="str">
        <f>pivot!A17</f>
        <v>Missouri Baptist University</v>
      </c>
      <c r="B23" s="22">
        <f>pivot!B17</f>
        <v>10460781</v>
      </c>
      <c r="C23" s="22">
        <f>pivot!C17</f>
        <v>0</v>
      </c>
      <c r="D23" s="22">
        <f>pivot!D17</f>
        <v>0</v>
      </c>
      <c r="E23" s="22">
        <f>pivot!E17</f>
        <v>2151578</v>
      </c>
      <c r="F23" s="22">
        <f>pivot!F17</f>
        <v>4561924</v>
      </c>
      <c r="G23" s="22">
        <f>pivot!G17</f>
        <v>4154461</v>
      </c>
      <c r="H23" s="22">
        <f>pivot!H17</f>
        <v>0</v>
      </c>
      <c r="I23" s="22">
        <f>pivot!I17</f>
        <v>1024601</v>
      </c>
      <c r="J23" s="55">
        <f>pivot!J17</f>
        <v>23193765</v>
      </c>
      <c r="K23" s="25"/>
    </row>
    <row r="24" spans="1:11" ht="15">
      <c r="A24" s="20" t="str">
        <f>pivot!A18</f>
        <v>Missouri Valley College</v>
      </c>
      <c r="B24" s="22">
        <f>pivot!B18</f>
        <v>5186837</v>
      </c>
      <c r="C24" s="22">
        <f>pivot!C18</f>
        <v>0</v>
      </c>
      <c r="D24" s="22">
        <f>pivot!D18</f>
        <v>0</v>
      </c>
      <c r="E24" s="22">
        <f>pivot!E18</f>
        <v>1016496</v>
      </c>
      <c r="F24" s="22">
        <f>pivot!F18</f>
        <v>3776009</v>
      </c>
      <c r="G24" s="22">
        <f>pivot!G18</f>
        <v>2056461</v>
      </c>
      <c r="H24" s="22">
        <f>pivot!H18</f>
        <v>0</v>
      </c>
      <c r="I24" s="22">
        <f>pivot!I18</f>
        <v>3545597</v>
      </c>
      <c r="J24" s="55">
        <f>pivot!J18</f>
        <v>15581400</v>
      </c>
      <c r="K24" s="8"/>
    </row>
    <row r="25" spans="1:11" ht="15">
      <c r="A25" s="20" t="str">
        <f>pivot!A19</f>
        <v>Park University</v>
      </c>
      <c r="B25" s="22">
        <f>pivot!B19</f>
        <v>32904927</v>
      </c>
      <c r="C25" s="22">
        <f>pivot!C19</f>
        <v>0</v>
      </c>
      <c r="D25" s="22">
        <f>pivot!D19</f>
        <v>0</v>
      </c>
      <c r="E25" s="22">
        <f>pivot!E19</f>
        <v>4348534</v>
      </c>
      <c r="F25" s="22">
        <f>pivot!F19</f>
        <v>8446400</v>
      </c>
      <c r="G25" s="22">
        <f>pivot!G19</f>
        <v>18509021</v>
      </c>
      <c r="H25" s="22">
        <f>pivot!H19</f>
        <v>0</v>
      </c>
      <c r="I25" s="22">
        <f>pivot!I19</f>
        <v>3943941</v>
      </c>
      <c r="J25" s="55">
        <f>pivot!J19</f>
        <v>68206549</v>
      </c>
      <c r="K25" s="8"/>
    </row>
    <row r="26" spans="1:11" ht="15">
      <c r="A26" s="20" t="str">
        <f>pivot!A20</f>
        <v>Rockhurst University</v>
      </c>
      <c r="B26" s="22">
        <f>pivot!B20</f>
        <v>15045591</v>
      </c>
      <c r="C26" s="22">
        <f>pivot!C20</f>
        <v>58182</v>
      </c>
      <c r="D26" s="22">
        <f>pivot!D20</f>
        <v>168495</v>
      </c>
      <c r="E26" s="22">
        <f>pivot!E20</f>
        <v>5259144</v>
      </c>
      <c r="F26" s="22">
        <f>pivot!F20</f>
        <v>5070521</v>
      </c>
      <c r="G26" s="22">
        <f>pivot!G20</f>
        <v>9547518</v>
      </c>
      <c r="H26" s="22">
        <f>pivot!H20</f>
        <v>3207885</v>
      </c>
      <c r="I26" s="22">
        <f>pivot!I20</f>
        <v>47967302</v>
      </c>
      <c r="J26" s="55">
        <f>pivot!J20</f>
        <v>87040991</v>
      </c>
      <c r="K26" s="8"/>
    </row>
    <row r="27" spans="1:11" ht="15">
      <c r="A27" s="20" t="str">
        <f>pivot!A21</f>
        <v>Saint Louis University-Main Campus</v>
      </c>
      <c r="B27" s="22">
        <f>pivot!B21</f>
        <v>211340096</v>
      </c>
      <c r="C27" s="22">
        <f>pivot!C21</f>
        <v>37673576</v>
      </c>
      <c r="D27" s="22">
        <f>pivot!D21</f>
        <v>15855193</v>
      </c>
      <c r="E27" s="22">
        <f>pivot!E21</f>
        <v>44753400</v>
      </c>
      <c r="F27" s="22">
        <f>pivot!F21</f>
        <v>19754662</v>
      </c>
      <c r="G27" s="22">
        <f>pivot!G21</f>
        <v>53011229</v>
      </c>
      <c r="H27" s="22">
        <f>pivot!H21</f>
        <v>3433850</v>
      </c>
      <c r="I27" s="22">
        <f>pivot!I21</f>
        <v>241048982</v>
      </c>
      <c r="J27" s="55">
        <f>pivot!J21</f>
        <v>626870988</v>
      </c>
      <c r="K27" s="8"/>
    </row>
    <row r="28" spans="1:11" ht="15">
      <c r="A28" s="20" t="str">
        <f>pivot!A22</f>
        <v>Southwest Baptist University</v>
      </c>
      <c r="B28" s="22">
        <f>pivot!B22</f>
        <v>14070473</v>
      </c>
      <c r="C28" s="22">
        <f>pivot!C22</f>
        <v>0</v>
      </c>
      <c r="D28" s="22">
        <f>pivot!D22</f>
        <v>0</v>
      </c>
      <c r="E28" s="22">
        <f>pivot!E22</f>
        <v>2616657</v>
      </c>
      <c r="F28" s="22">
        <f>pivot!F22</f>
        <v>7395662</v>
      </c>
      <c r="G28" s="22">
        <f>pivot!G22</f>
        <v>5441884</v>
      </c>
      <c r="H28" s="22">
        <f>pivot!H22</f>
        <v>0</v>
      </c>
      <c r="I28" s="22">
        <f>pivot!I22</f>
        <v>4085811</v>
      </c>
      <c r="J28" s="55">
        <f>pivot!J22</f>
        <v>33610487</v>
      </c>
      <c r="K28" s="8"/>
    </row>
    <row r="29" spans="1:11" ht="15">
      <c r="A29" s="20" t="str">
        <f>pivot!A23</f>
        <v>Stephens College</v>
      </c>
      <c r="B29" s="22">
        <f>pivot!B23</f>
        <v>8486294</v>
      </c>
      <c r="C29" s="22">
        <f>pivot!C23</f>
        <v>0</v>
      </c>
      <c r="D29" s="22">
        <f>pivot!D23</f>
        <v>0</v>
      </c>
      <c r="E29" s="22">
        <f>pivot!E23</f>
        <v>1300940</v>
      </c>
      <c r="F29" s="22">
        <f>pivot!F23</f>
        <v>1856246</v>
      </c>
      <c r="G29" s="22">
        <f>pivot!G23</f>
        <v>3272859</v>
      </c>
      <c r="H29" s="22">
        <f>pivot!H23</f>
        <v>0</v>
      </c>
      <c r="I29" s="22">
        <f>pivot!I23</f>
        <v>4169581</v>
      </c>
      <c r="J29" s="55">
        <f>pivot!J23</f>
        <v>19085920</v>
      </c>
      <c r="K29" s="8"/>
    </row>
    <row r="30" spans="1:11" ht="15">
      <c r="A30" s="20" t="str">
        <f>pivot!A24</f>
        <v>Washington University in St Louis</v>
      </c>
      <c r="B30" s="22">
        <f>pivot!B24</f>
        <v>1089879000</v>
      </c>
      <c r="C30" s="22">
        <f>pivot!C24</f>
        <v>472493000</v>
      </c>
      <c r="D30" s="22">
        <f>pivot!D24</f>
        <v>19741000</v>
      </c>
      <c r="E30" s="22">
        <f>pivot!E24</f>
        <v>142317000</v>
      </c>
      <c r="F30" s="22">
        <f>pivot!F24</f>
        <v>64731000</v>
      </c>
      <c r="G30" s="22">
        <f>pivot!G24</f>
        <v>100753000</v>
      </c>
      <c r="H30" s="22">
        <f>pivot!H24</f>
        <v>0</v>
      </c>
      <c r="I30" s="22">
        <f>pivot!I24</f>
        <v>91487000</v>
      </c>
      <c r="J30" s="55">
        <f>pivot!J24</f>
        <v>1981401000</v>
      </c>
      <c r="K30" s="8"/>
    </row>
    <row r="31" spans="1:11" ht="15">
      <c r="A31" s="20" t="str">
        <f>pivot!A25</f>
        <v>Webster University</v>
      </c>
      <c r="B31" s="22">
        <f>pivot!B25</f>
        <v>72704793</v>
      </c>
      <c r="C31" s="22">
        <f>pivot!C25</f>
        <v>0</v>
      </c>
      <c r="D31" s="22">
        <f>pivot!D25</f>
        <v>962634</v>
      </c>
      <c r="E31" s="22">
        <f>pivot!E25</f>
        <v>37099144</v>
      </c>
      <c r="F31" s="22">
        <f>pivot!F25</f>
        <v>13998866</v>
      </c>
      <c r="G31" s="22">
        <f>pivot!G25</f>
        <v>46076916</v>
      </c>
      <c r="H31" s="22">
        <f>pivot!H25</f>
        <v>0</v>
      </c>
      <c r="I31" s="22">
        <f>pivot!I25</f>
        <v>7232508</v>
      </c>
      <c r="J31" s="55">
        <f>pivot!J25</f>
        <v>178297686</v>
      </c>
      <c r="K31" s="8"/>
    </row>
    <row r="32" spans="1:11" ht="15">
      <c r="A32" s="20" t="str">
        <f>pivot!A26</f>
        <v>Westminster College</v>
      </c>
      <c r="B32" s="22">
        <f>pivot!B26</f>
        <v>6315445</v>
      </c>
      <c r="C32" s="22">
        <f>pivot!C26</f>
        <v>134607</v>
      </c>
      <c r="D32" s="22">
        <f>pivot!D26</f>
        <v>0</v>
      </c>
      <c r="E32" s="22">
        <f>pivot!E26</f>
        <v>2281348</v>
      </c>
      <c r="F32" s="22">
        <f>pivot!F26</f>
        <v>5426301</v>
      </c>
      <c r="G32" s="22">
        <f>pivot!G26</f>
        <v>4757469</v>
      </c>
      <c r="H32" s="22">
        <f>pivot!H26</f>
        <v>0</v>
      </c>
      <c r="I32" s="22">
        <f>pivot!I26</f>
        <v>4700340</v>
      </c>
      <c r="J32" s="55">
        <f>pivot!J26</f>
        <v>23615510</v>
      </c>
      <c r="K32" s="8"/>
    </row>
    <row r="33" spans="1:11" ht="15">
      <c r="A33" s="20" t="str">
        <f>pivot!A27</f>
        <v>William Jewell College</v>
      </c>
      <c r="B33" s="22">
        <f>pivot!B27</f>
        <v>9221366</v>
      </c>
      <c r="C33" s="22">
        <f>pivot!C27</f>
        <v>0</v>
      </c>
      <c r="D33" s="22">
        <f>pivot!D27</f>
        <v>0</v>
      </c>
      <c r="E33" s="22">
        <f>pivot!E27</f>
        <v>2221745</v>
      </c>
      <c r="F33" s="22">
        <f>pivot!F27</f>
        <v>6269536</v>
      </c>
      <c r="G33" s="22">
        <f>pivot!G27</f>
        <v>6079969</v>
      </c>
      <c r="H33" s="22">
        <f>pivot!H27</f>
        <v>0</v>
      </c>
      <c r="I33" s="22">
        <f>pivot!I27</f>
        <v>6948924</v>
      </c>
      <c r="J33" s="55">
        <f>pivot!J27</f>
        <v>30741540</v>
      </c>
      <c r="K33" s="8"/>
    </row>
    <row r="34" spans="1:11" ht="15">
      <c r="A34" s="20" t="str">
        <f>pivot!A28</f>
        <v>William Woods University</v>
      </c>
      <c r="B34" s="22">
        <f>pivot!B28</f>
        <v>9964122</v>
      </c>
      <c r="C34" s="22">
        <f>pivot!C28</f>
        <v>0</v>
      </c>
      <c r="D34" s="22">
        <f>pivot!D28</f>
        <v>0</v>
      </c>
      <c r="E34" s="22">
        <f>pivot!E28</f>
        <v>1715498</v>
      </c>
      <c r="F34" s="22">
        <f>pivot!F28</f>
        <v>3547598</v>
      </c>
      <c r="G34" s="22">
        <f>pivot!G28</f>
        <v>5590079</v>
      </c>
      <c r="H34" s="22">
        <f>pivot!H28</f>
        <v>0</v>
      </c>
      <c r="I34" s="22">
        <f>pivot!I28</f>
        <v>3746666</v>
      </c>
      <c r="J34" s="55">
        <f>pivot!J28</f>
        <v>24563963</v>
      </c>
      <c r="K34" s="8"/>
    </row>
    <row r="35" spans="1:11" ht="15">
      <c r="A35" s="39" t="s">
        <v>22</v>
      </c>
      <c r="B35" s="35">
        <f>SUM(B12:B34)</f>
        <v>1677676625</v>
      </c>
      <c r="C35" s="35">
        <f t="shared" ref="C35:J35" si="0">SUM(C12:C34)</f>
        <v>510596783</v>
      </c>
      <c r="D35" s="35">
        <f t="shared" si="0"/>
        <v>36817337</v>
      </c>
      <c r="E35" s="35">
        <f t="shared" si="0"/>
        <v>269627840</v>
      </c>
      <c r="F35" s="35">
        <f t="shared" si="0"/>
        <v>219316484</v>
      </c>
      <c r="G35" s="35">
        <f t="shared" si="0"/>
        <v>342313551</v>
      </c>
      <c r="H35" s="35">
        <f t="shared" si="0"/>
        <v>12474643</v>
      </c>
      <c r="I35" s="35">
        <f t="shared" si="0"/>
        <v>474744508</v>
      </c>
      <c r="J35" s="35">
        <f t="shared" si="0"/>
        <v>3569227625</v>
      </c>
      <c r="K35" s="9"/>
    </row>
    <row r="36" spans="1:11" ht="15">
      <c r="A36" s="1"/>
      <c r="B36" s="23"/>
      <c r="C36" s="23"/>
      <c r="D36" s="23"/>
      <c r="E36" s="23"/>
      <c r="F36" s="23"/>
      <c r="G36" s="23"/>
      <c r="H36" s="23"/>
      <c r="I36" s="23"/>
      <c r="J36" s="34"/>
      <c r="K36" s="8"/>
    </row>
    <row r="37" spans="1:11" ht="45">
      <c r="A37" s="5" t="s">
        <v>23</v>
      </c>
      <c r="B37" s="23"/>
      <c r="C37" s="23"/>
      <c r="D37" s="23"/>
      <c r="E37" s="23"/>
      <c r="F37" s="23"/>
      <c r="G37" s="23"/>
      <c r="H37" s="23"/>
      <c r="I37" s="23"/>
      <c r="J37" s="34"/>
      <c r="K37" s="8"/>
    </row>
    <row r="38" spans="1:11" ht="15">
      <c r="A38" s="1"/>
      <c r="B38" s="23"/>
      <c r="C38" s="23"/>
      <c r="D38" s="23"/>
      <c r="E38" s="23"/>
      <c r="F38" s="23"/>
      <c r="G38" s="23"/>
      <c r="H38" s="23"/>
      <c r="I38" s="23"/>
      <c r="J38" s="34"/>
      <c r="K38" s="6"/>
    </row>
    <row r="39" spans="1:11" ht="15">
      <c r="A39" s="1" t="str">
        <f>pivot!A30</f>
        <v>Cottey College</v>
      </c>
      <c r="B39" s="22">
        <f>pivot!B30</f>
        <v>5534823</v>
      </c>
      <c r="C39" s="22">
        <f>pivot!C30</f>
        <v>0</v>
      </c>
      <c r="D39" s="22">
        <f>pivot!D30</f>
        <v>0</v>
      </c>
      <c r="E39" s="22">
        <f>pivot!E30</f>
        <v>1421657</v>
      </c>
      <c r="F39" s="22">
        <f>pivot!F30</f>
        <v>1879761</v>
      </c>
      <c r="G39" s="22">
        <f>pivot!G30</f>
        <v>2464382</v>
      </c>
      <c r="H39" s="22">
        <f>pivot!H30</f>
        <v>0</v>
      </c>
      <c r="I39" s="22">
        <f>pivot!I30</f>
        <v>2697028</v>
      </c>
      <c r="J39" s="55">
        <f>pivot!J30</f>
        <v>14103558</v>
      </c>
      <c r="K39" s="7"/>
    </row>
    <row r="40" spans="1:11" ht="15">
      <c r="A40" s="1" t="str">
        <f>pivot!A31</f>
        <v>Wentworth Military Academy</v>
      </c>
      <c r="B40" s="22">
        <f>pivot!B31</f>
        <v>2484805</v>
      </c>
      <c r="C40" s="22">
        <f>pivot!C31</f>
        <v>0</v>
      </c>
      <c r="D40" s="22">
        <f>pivot!D31</f>
        <v>0</v>
      </c>
      <c r="E40" s="22">
        <f>pivot!E31</f>
        <v>1101415</v>
      </c>
      <c r="F40" s="22">
        <f>pivot!F31</f>
        <v>775191</v>
      </c>
      <c r="G40" s="22">
        <f>pivot!G31</f>
        <v>1646128</v>
      </c>
      <c r="H40" s="22">
        <f>pivot!H31</f>
        <v>0</v>
      </c>
      <c r="I40" s="22">
        <f>pivot!I31</f>
        <v>1251910</v>
      </c>
      <c r="J40" s="55">
        <f>pivot!J31</f>
        <v>7259449</v>
      </c>
      <c r="K40" s="7"/>
    </row>
    <row r="41" spans="1:11" ht="15">
      <c r="A41" s="39" t="s">
        <v>22</v>
      </c>
      <c r="B41" s="36">
        <f>SUM(B39:B40)</f>
        <v>8019628</v>
      </c>
      <c r="C41" s="36">
        <f t="shared" ref="C41:J41" si="1">SUM(C39:C40)</f>
        <v>0</v>
      </c>
      <c r="D41" s="36">
        <f t="shared" si="1"/>
        <v>0</v>
      </c>
      <c r="E41" s="36">
        <f t="shared" si="1"/>
        <v>2523072</v>
      </c>
      <c r="F41" s="36">
        <f t="shared" si="1"/>
        <v>2654952</v>
      </c>
      <c r="G41" s="36">
        <f t="shared" si="1"/>
        <v>4110510</v>
      </c>
      <c r="H41" s="36">
        <f t="shared" si="1"/>
        <v>0</v>
      </c>
      <c r="I41" s="36">
        <f t="shared" si="1"/>
        <v>3948938</v>
      </c>
      <c r="J41" s="36">
        <f t="shared" si="1"/>
        <v>21363007</v>
      </c>
      <c r="K41" s="6"/>
    </row>
    <row r="42" spans="1:11" ht="15">
      <c r="A42" s="1"/>
      <c r="B42" s="24"/>
      <c r="C42" s="24"/>
      <c r="D42" s="24"/>
      <c r="E42" s="24"/>
      <c r="F42" s="24"/>
      <c r="G42" s="24"/>
      <c r="H42" s="24"/>
      <c r="I42" s="24"/>
      <c r="J42" s="37"/>
    </row>
    <row r="43" spans="1:11" ht="23.25" thickBot="1">
      <c r="A43" s="40" t="s">
        <v>24</v>
      </c>
      <c r="B43" s="41">
        <f t="shared" ref="B43:J43" si="2">SUM(B35+B41)</f>
        <v>1685696253</v>
      </c>
      <c r="C43" s="41">
        <f t="shared" si="2"/>
        <v>510596783</v>
      </c>
      <c r="D43" s="41">
        <f t="shared" si="2"/>
        <v>36817337</v>
      </c>
      <c r="E43" s="41">
        <f t="shared" si="2"/>
        <v>272150912</v>
      </c>
      <c r="F43" s="41">
        <f t="shared" si="2"/>
        <v>221971436</v>
      </c>
      <c r="G43" s="41">
        <f t="shared" si="2"/>
        <v>346424061</v>
      </c>
      <c r="H43" s="41">
        <f t="shared" si="2"/>
        <v>12474643</v>
      </c>
      <c r="I43" s="41">
        <f t="shared" si="2"/>
        <v>478693446</v>
      </c>
      <c r="J43" s="38">
        <f t="shared" si="2"/>
        <v>3590590632</v>
      </c>
    </row>
    <row r="44" spans="1:11" ht="12" customHeight="1" thickTop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1" ht="12" customHeight="1">
      <c r="A45" s="4" t="s">
        <v>25</v>
      </c>
      <c r="C45" s="4"/>
      <c r="D45" s="4"/>
      <c r="E45" s="4"/>
      <c r="F45" s="4"/>
      <c r="G45" s="4"/>
      <c r="H45" s="4"/>
      <c r="I45" s="4"/>
      <c r="J45" s="4"/>
    </row>
    <row r="49" spans="2:2" ht="12" customHeight="1">
      <c r="B49" s="46"/>
    </row>
    <row r="50" spans="2:2" ht="12" customHeight="1">
      <c r="B50" s="46"/>
    </row>
    <row r="51" spans="2:2" ht="12" customHeight="1">
      <c r="B51" s="46"/>
    </row>
    <row r="52" spans="2:2" ht="12" customHeight="1">
      <c r="B52" s="46"/>
    </row>
  </sheetData>
  <sortState ref="A12:J34">
    <sortCondition ref="A12:A34"/>
  </sortState>
  <phoneticPr fontId="6" type="noConversion"/>
  <pageMargins left="1.1200000000000001" right="0.5" top="0.5" bottom="0.5" header="0.5" footer="0.5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90" zoomScaleNormal="100" zoomScaleSheetLayoutView="90" workbookViewId="0">
      <selection activeCell="D15" sqref="D15"/>
    </sheetView>
  </sheetViews>
  <sheetFormatPr defaultRowHeight="11.25"/>
  <cols>
    <col min="1" max="1" width="8.88671875" style="10"/>
    <col min="2" max="2" width="11.6640625" style="10" customWidth="1"/>
    <col min="3" max="3" width="12.109375" style="10" customWidth="1"/>
    <col min="4" max="4" width="11.88671875" style="10" customWidth="1"/>
    <col min="5" max="5" width="12.21875" style="10" customWidth="1"/>
    <col min="6" max="6" width="11.6640625" style="10" customWidth="1"/>
    <col min="7" max="7" width="11.21875" style="10" bestFit="1" customWidth="1"/>
    <col min="8" max="8" width="12.109375" style="10" customWidth="1"/>
    <col min="9" max="9" width="11.88671875" style="10" customWidth="1"/>
    <col min="10" max="16384" width="8.88671875" style="10"/>
  </cols>
  <sheetData>
    <row r="1" spans="1:9">
      <c r="A1" s="1" t="s">
        <v>45</v>
      </c>
    </row>
    <row r="2" spans="1:9">
      <c r="A2" s="2" t="s">
        <v>46</v>
      </c>
    </row>
    <row r="4" spans="1:9">
      <c r="B4" s="28" t="s">
        <v>27</v>
      </c>
      <c r="C4" s="28" t="s">
        <v>28</v>
      </c>
      <c r="D4" s="28" t="s">
        <v>29</v>
      </c>
      <c r="E4" s="28" t="s">
        <v>30</v>
      </c>
      <c r="F4" s="28" t="s">
        <v>31</v>
      </c>
      <c r="G4" s="28" t="s">
        <v>32</v>
      </c>
      <c r="H4" s="28" t="s">
        <v>33</v>
      </c>
      <c r="I4" s="28" t="s">
        <v>47</v>
      </c>
    </row>
    <row r="5" spans="1:9">
      <c r="A5" s="27" t="s">
        <v>21</v>
      </c>
    </row>
    <row r="6" spans="1:9">
      <c r="A6" s="10" t="s">
        <v>34</v>
      </c>
      <c r="B6" s="26">
        <v>1003665575</v>
      </c>
      <c r="C6" s="26">
        <v>1090508645</v>
      </c>
      <c r="D6" s="26">
        <v>1178533288</v>
      </c>
      <c r="E6" s="26">
        <v>1245134545</v>
      </c>
      <c r="F6" s="26">
        <v>1318816121</v>
      </c>
      <c r="G6" s="26">
        <v>1398716473</v>
      </c>
      <c r="H6" s="26">
        <v>1475736955</v>
      </c>
      <c r="I6" s="26">
        <v>1579193768</v>
      </c>
    </row>
    <row r="7" spans="1:9">
      <c r="A7" s="10" t="s">
        <v>35</v>
      </c>
      <c r="B7" s="26">
        <v>337604422</v>
      </c>
      <c r="C7" s="26">
        <v>381786739</v>
      </c>
      <c r="D7" s="26">
        <v>410565165</v>
      </c>
      <c r="E7" s="26">
        <v>435826264</v>
      </c>
      <c r="F7" s="26">
        <v>459250904</v>
      </c>
      <c r="G7" s="26">
        <v>471913440</v>
      </c>
      <c r="H7" s="26">
        <v>462617875</v>
      </c>
      <c r="I7" s="26">
        <v>464795743</v>
      </c>
    </row>
    <row r="8" spans="1:9">
      <c r="A8" s="10" t="s">
        <v>36</v>
      </c>
      <c r="B8" s="26">
        <v>18959326</v>
      </c>
      <c r="C8" s="26">
        <v>21544489</v>
      </c>
      <c r="D8" s="26">
        <v>24278060</v>
      </c>
      <c r="E8" s="26">
        <v>28669591</v>
      </c>
      <c r="F8" s="26">
        <v>32771220</v>
      </c>
      <c r="G8" s="26">
        <v>35519531</v>
      </c>
      <c r="H8" s="26">
        <v>43011165</v>
      </c>
      <c r="I8" s="26">
        <v>42004956</v>
      </c>
    </row>
    <row r="9" spans="1:9">
      <c r="A9" s="10" t="s">
        <v>37</v>
      </c>
      <c r="B9" s="26">
        <v>181651529</v>
      </c>
      <c r="C9" s="26">
        <v>199698544</v>
      </c>
      <c r="D9" s="26">
        <v>208082372</v>
      </c>
      <c r="E9" s="26">
        <v>215087547</v>
      </c>
      <c r="F9" s="26">
        <v>232464812</v>
      </c>
      <c r="G9" s="26">
        <v>243847046</v>
      </c>
      <c r="H9" s="26">
        <v>265002499</v>
      </c>
      <c r="I9" s="26">
        <v>274974507</v>
      </c>
    </row>
    <row r="10" spans="1:9">
      <c r="A10" s="10" t="s">
        <v>38</v>
      </c>
      <c r="B10" s="26">
        <v>118883832</v>
      </c>
      <c r="C10" s="26">
        <v>135617836</v>
      </c>
      <c r="D10" s="26">
        <v>143936552</v>
      </c>
      <c r="E10" s="26">
        <v>160599613</v>
      </c>
      <c r="F10" s="26">
        <v>173954027</v>
      </c>
      <c r="G10" s="26">
        <v>183562930</v>
      </c>
      <c r="H10" s="26">
        <v>199275528</v>
      </c>
      <c r="I10" s="26">
        <v>220317877</v>
      </c>
    </row>
    <row r="11" spans="1:9">
      <c r="A11" s="10" t="s">
        <v>39</v>
      </c>
      <c r="B11" s="26">
        <v>230176261</v>
      </c>
      <c r="C11" s="26">
        <v>241886773</v>
      </c>
      <c r="D11" s="26">
        <v>258290191</v>
      </c>
      <c r="E11" s="26">
        <v>267111965</v>
      </c>
      <c r="F11" s="26">
        <v>287000899</v>
      </c>
      <c r="G11" s="26">
        <v>312864121</v>
      </c>
      <c r="H11" s="26">
        <v>336983296</v>
      </c>
      <c r="I11" s="26">
        <v>364013371</v>
      </c>
    </row>
    <row r="12" spans="1:9">
      <c r="A12" s="10" t="s">
        <v>40</v>
      </c>
      <c r="B12" s="26">
        <v>40227402</v>
      </c>
      <c r="C12" s="26">
        <v>36729246</v>
      </c>
      <c r="D12" s="26">
        <v>12999014</v>
      </c>
      <c r="E12" s="26">
        <v>10917310</v>
      </c>
      <c r="F12" s="26">
        <v>7840051</v>
      </c>
      <c r="G12" s="26">
        <v>8893818</v>
      </c>
      <c r="H12" s="26">
        <v>11071683</v>
      </c>
      <c r="I12" s="26">
        <v>12587908</v>
      </c>
    </row>
    <row r="13" spans="1:9">
      <c r="A13" s="10" t="s">
        <v>41</v>
      </c>
      <c r="B13" s="26">
        <v>373849494</v>
      </c>
      <c r="C13" s="26">
        <v>424132636</v>
      </c>
      <c r="D13" s="26">
        <v>447326873</v>
      </c>
      <c r="E13" s="26">
        <v>473747380</v>
      </c>
      <c r="F13" s="26">
        <v>510842146</v>
      </c>
      <c r="G13" s="26">
        <v>507598957</v>
      </c>
      <c r="H13" s="26">
        <v>520268714</v>
      </c>
      <c r="I13" s="26">
        <v>508236052</v>
      </c>
    </row>
    <row r="14" spans="1:9">
      <c r="A14" s="42" t="s">
        <v>42</v>
      </c>
      <c r="B14" s="43">
        <f>SUM(B6:B13)</f>
        <v>2305017841</v>
      </c>
      <c r="C14" s="43">
        <f t="shared" ref="C14:H14" si="0">SUM(C6:C13)</f>
        <v>2531904908</v>
      </c>
      <c r="D14" s="43">
        <f t="shared" si="0"/>
        <v>2684011515</v>
      </c>
      <c r="E14" s="43">
        <f t="shared" si="0"/>
        <v>2837094215</v>
      </c>
      <c r="F14" s="43">
        <f t="shared" si="0"/>
        <v>3022940180</v>
      </c>
      <c r="G14" s="43">
        <f t="shared" si="0"/>
        <v>3162916316</v>
      </c>
      <c r="H14" s="43">
        <f t="shared" si="0"/>
        <v>3313967715</v>
      </c>
      <c r="I14" s="43">
        <f t="shared" ref="I14" si="1">SUM(I6:I13)</f>
        <v>3466124182</v>
      </c>
    </row>
    <row r="15" spans="1:9">
      <c r="B15" s="26"/>
      <c r="C15" s="26"/>
      <c r="D15" s="26"/>
      <c r="E15" s="26"/>
      <c r="F15" s="26"/>
      <c r="G15" s="26"/>
      <c r="H15" s="26"/>
      <c r="I15" s="26"/>
    </row>
    <row r="16" spans="1:9">
      <c r="A16" s="27" t="s">
        <v>23</v>
      </c>
      <c r="B16" s="26"/>
      <c r="C16" s="26"/>
      <c r="D16" s="26"/>
      <c r="E16" s="26"/>
      <c r="F16" s="26"/>
      <c r="G16" s="26"/>
      <c r="H16" s="26"/>
      <c r="I16" s="26"/>
    </row>
    <row r="17" spans="1:9">
      <c r="A17" s="10" t="s">
        <v>34</v>
      </c>
      <c r="B17" s="26">
        <v>6610644</v>
      </c>
      <c r="C17" s="26">
        <v>6009521</v>
      </c>
      <c r="D17" s="26">
        <v>6933658</v>
      </c>
      <c r="E17" s="26">
        <v>6112179</v>
      </c>
      <c r="F17" s="26">
        <v>6325857</v>
      </c>
      <c r="G17" s="26">
        <v>7234752</v>
      </c>
      <c r="H17" s="26">
        <v>8183123</v>
      </c>
      <c r="I17" s="26">
        <v>8336848</v>
      </c>
    </row>
    <row r="18" spans="1:9">
      <c r="A18" s="10" t="s">
        <v>35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</row>
    <row r="19" spans="1:9">
      <c r="A19" s="10" t="s">
        <v>36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</row>
    <row r="20" spans="1:9">
      <c r="A20" s="10" t="s">
        <v>37</v>
      </c>
      <c r="B20" s="26">
        <v>1898534</v>
      </c>
      <c r="C20" s="26">
        <v>2689743</v>
      </c>
      <c r="D20" s="26">
        <v>1486916</v>
      </c>
      <c r="E20" s="26">
        <v>1657031</v>
      </c>
      <c r="F20" s="26">
        <v>1441336</v>
      </c>
      <c r="G20" s="26">
        <v>2721466</v>
      </c>
      <c r="H20" s="26">
        <v>1718682</v>
      </c>
      <c r="I20" s="26">
        <v>2753549</v>
      </c>
    </row>
    <row r="21" spans="1:9">
      <c r="A21" s="10" t="s">
        <v>38</v>
      </c>
      <c r="B21" s="26">
        <v>2078435</v>
      </c>
      <c r="C21" s="26">
        <v>3361402</v>
      </c>
      <c r="D21" s="26">
        <v>1873681</v>
      </c>
      <c r="E21" s="26">
        <v>1872926</v>
      </c>
      <c r="F21" s="26">
        <v>2629561</v>
      </c>
      <c r="G21" s="26">
        <v>2792330</v>
      </c>
      <c r="H21" s="26">
        <v>3951364</v>
      </c>
      <c r="I21" s="26">
        <v>2579262</v>
      </c>
    </row>
    <row r="22" spans="1:9">
      <c r="A22" s="10" t="s">
        <v>39</v>
      </c>
      <c r="B22" s="26">
        <v>2622694</v>
      </c>
      <c r="C22" s="26">
        <v>3963560</v>
      </c>
      <c r="D22" s="26">
        <v>4842566</v>
      </c>
      <c r="E22" s="26">
        <v>6751434</v>
      </c>
      <c r="F22" s="26">
        <v>5911713</v>
      </c>
      <c r="G22" s="26">
        <v>3881326</v>
      </c>
      <c r="H22" s="26">
        <v>4011038</v>
      </c>
      <c r="I22" s="26">
        <v>3967314</v>
      </c>
    </row>
    <row r="23" spans="1:9">
      <c r="A23" s="10" t="s">
        <v>40</v>
      </c>
      <c r="B23" s="26">
        <v>734483</v>
      </c>
      <c r="C23" s="26">
        <v>0</v>
      </c>
      <c r="D23" s="26">
        <v>450343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</row>
    <row r="24" spans="1:9">
      <c r="A24" s="10" t="s">
        <v>41</v>
      </c>
      <c r="B24" s="26">
        <v>6069326</v>
      </c>
      <c r="C24" s="26">
        <v>4464351</v>
      </c>
      <c r="D24" s="26">
        <v>3346193</v>
      </c>
      <c r="E24" s="26">
        <v>3351241</v>
      </c>
      <c r="F24" s="26">
        <v>3273739</v>
      </c>
      <c r="G24" s="26">
        <v>2905978</v>
      </c>
      <c r="H24" s="26">
        <v>4002885</v>
      </c>
      <c r="I24" s="26">
        <v>3785368</v>
      </c>
    </row>
    <row r="25" spans="1:9">
      <c r="A25" s="42" t="s">
        <v>42</v>
      </c>
      <c r="B25" s="43">
        <f t="shared" ref="B25:H25" si="2">SUM(B17:B24)</f>
        <v>20014116</v>
      </c>
      <c r="C25" s="43">
        <f t="shared" si="2"/>
        <v>20488577</v>
      </c>
      <c r="D25" s="43">
        <f t="shared" si="2"/>
        <v>18933357</v>
      </c>
      <c r="E25" s="43">
        <f t="shared" si="2"/>
        <v>19744811</v>
      </c>
      <c r="F25" s="43">
        <f t="shared" si="2"/>
        <v>19582206</v>
      </c>
      <c r="G25" s="43">
        <f t="shared" si="2"/>
        <v>19535852</v>
      </c>
      <c r="H25" s="43">
        <f t="shared" si="2"/>
        <v>21867092</v>
      </c>
      <c r="I25" s="43">
        <f t="shared" ref="I25" si="3">SUM(I17:I24)</f>
        <v>21422341</v>
      </c>
    </row>
    <row r="26" spans="1:9">
      <c r="B26" s="26"/>
      <c r="C26" s="26"/>
      <c r="D26" s="26"/>
      <c r="E26" s="26"/>
      <c r="F26" s="26"/>
      <c r="G26" s="26"/>
      <c r="H26" s="26"/>
      <c r="I26" s="26"/>
    </row>
    <row r="27" spans="1:9">
      <c r="A27" s="27" t="s">
        <v>44</v>
      </c>
      <c r="B27" s="26"/>
      <c r="C27" s="26"/>
      <c r="D27" s="26"/>
      <c r="E27" s="26"/>
      <c r="F27" s="26"/>
      <c r="G27" s="26"/>
      <c r="H27" s="26"/>
      <c r="I27" s="26"/>
    </row>
    <row r="28" spans="1:9">
      <c r="A28" s="42" t="s">
        <v>34</v>
      </c>
      <c r="B28" s="43">
        <f>+B6+B17</f>
        <v>1010276219</v>
      </c>
      <c r="C28" s="43">
        <f t="shared" ref="C28:H28" si="4">+C6+C17</f>
        <v>1096518166</v>
      </c>
      <c r="D28" s="43">
        <f t="shared" si="4"/>
        <v>1185466946</v>
      </c>
      <c r="E28" s="43">
        <f t="shared" si="4"/>
        <v>1251246724</v>
      </c>
      <c r="F28" s="43">
        <f t="shared" si="4"/>
        <v>1325141978</v>
      </c>
      <c r="G28" s="43">
        <f t="shared" si="4"/>
        <v>1405951225</v>
      </c>
      <c r="H28" s="43">
        <f t="shared" si="4"/>
        <v>1483920078</v>
      </c>
      <c r="I28" s="43">
        <f t="shared" ref="I28" si="5">+I6+I17</f>
        <v>1587530616</v>
      </c>
    </row>
    <row r="29" spans="1:9">
      <c r="A29" s="42" t="s">
        <v>35</v>
      </c>
      <c r="B29" s="43">
        <f t="shared" ref="B29:H29" si="6">+B7+B18</f>
        <v>337604422</v>
      </c>
      <c r="C29" s="43">
        <f t="shared" si="6"/>
        <v>381786739</v>
      </c>
      <c r="D29" s="43">
        <f t="shared" si="6"/>
        <v>410565165</v>
      </c>
      <c r="E29" s="43">
        <f t="shared" si="6"/>
        <v>435826264</v>
      </c>
      <c r="F29" s="43">
        <f t="shared" si="6"/>
        <v>459250904</v>
      </c>
      <c r="G29" s="43">
        <f t="shared" si="6"/>
        <v>471913440</v>
      </c>
      <c r="H29" s="43">
        <f t="shared" si="6"/>
        <v>462617875</v>
      </c>
      <c r="I29" s="43">
        <f t="shared" ref="I29" si="7">+I7+I18</f>
        <v>464795743</v>
      </c>
    </row>
    <row r="30" spans="1:9">
      <c r="A30" s="42" t="s">
        <v>36</v>
      </c>
      <c r="B30" s="43">
        <f t="shared" ref="B30:H30" si="8">+B8+B19</f>
        <v>18959326</v>
      </c>
      <c r="C30" s="43">
        <f t="shared" si="8"/>
        <v>21544489</v>
      </c>
      <c r="D30" s="43">
        <f t="shared" si="8"/>
        <v>24278060</v>
      </c>
      <c r="E30" s="43">
        <f t="shared" si="8"/>
        <v>28669591</v>
      </c>
      <c r="F30" s="43">
        <f t="shared" si="8"/>
        <v>32771220</v>
      </c>
      <c r="G30" s="43">
        <f t="shared" si="8"/>
        <v>35519531</v>
      </c>
      <c r="H30" s="43">
        <f t="shared" si="8"/>
        <v>43011165</v>
      </c>
      <c r="I30" s="43">
        <f t="shared" ref="I30" si="9">+I8+I19</f>
        <v>42004956</v>
      </c>
    </row>
    <row r="31" spans="1:9">
      <c r="A31" s="42" t="s">
        <v>37</v>
      </c>
      <c r="B31" s="43">
        <f t="shared" ref="B31:H31" si="10">+B9+B20</f>
        <v>183550063</v>
      </c>
      <c r="C31" s="43">
        <f t="shared" si="10"/>
        <v>202388287</v>
      </c>
      <c r="D31" s="43">
        <f t="shared" si="10"/>
        <v>209569288</v>
      </c>
      <c r="E31" s="43">
        <f t="shared" si="10"/>
        <v>216744578</v>
      </c>
      <c r="F31" s="43">
        <f t="shared" si="10"/>
        <v>233906148</v>
      </c>
      <c r="G31" s="43">
        <f t="shared" si="10"/>
        <v>246568512</v>
      </c>
      <c r="H31" s="43">
        <f t="shared" si="10"/>
        <v>266721181</v>
      </c>
      <c r="I31" s="43">
        <f t="shared" ref="I31" si="11">+I9+I20</f>
        <v>277728056</v>
      </c>
    </row>
    <row r="32" spans="1:9">
      <c r="A32" s="42" t="s">
        <v>38</v>
      </c>
      <c r="B32" s="43">
        <f t="shared" ref="B32:H32" si="12">+B10+B21</f>
        <v>120962267</v>
      </c>
      <c r="C32" s="43">
        <f t="shared" si="12"/>
        <v>138979238</v>
      </c>
      <c r="D32" s="43">
        <f t="shared" si="12"/>
        <v>145810233</v>
      </c>
      <c r="E32" s="43">
        <f t="shared" si="12"/>
        <v>162472539</v>
      </c>
      <c r="F32" s="43">
        <f t="shared" si="12"/>
        <v>176583588</v>
      </c>
      <c r="G32" s="43">
        <f t="shared" si="12"/>
        <v>186355260</v>
      </c>
      <c r="H32" s="43">
        <f t="shared" si="12"/>
        <v>203226892</v>
      </c>
      <c r="I32" s="43">
        <f t="shared" ref="I32" si="13">+I10+I21</f>
        <v>222897139</v>
      </c>
    </row>
    <row r="33" spans="1:9">
      <c r="A33" s="42" t="s">
        <v>39</v>
      </c>
      <c r="B33" s="43">
        <f t="shared" ref="B33:H33" si="14">+B11+B22</f>
        <v>232798955</v>
      </c>
      <c r="C33" s="43">
        <f t="shared" si="14"/>
        <v>245850333</v>
      </c>
      <c r="D33" s="43">
        <f t="shared" si="14"/>
        <v>263132757</v>
      </c>
      <c r="E33" s="43">
        <f t="shared" si="14"/>
        <v>273863399</v>
      </c>
      <c r="F33" s="43">
        <f t="shared" si="14"/>
        <v>292912612</v>
      </c>
      <c r="G33" s="43">
        <f t="shared" si="14"/>
        <v>316745447</v>
      </c>
      <c r="H33" s="43">
        <f t="shared" si="14"/>
        <v>340994334</v>
      </c>
      <c r="I33" s="43">
        <f t="shared" ref="I33" si="15">+I11+I22</f>
        <v>367980685</v>
      </c>
    </row>
    <row r="34" spans="1:9">
      <c r="A34" s="42" t="s">
        <v>40</v>
      </c>
      <c r="B34" s="43">
        <f t="shared" ref="B34:H34" si="16">+B12+B23</f>
        <v>40961885</v>
      </c>
      <c r="C34" s="43">
        <f t="shared" si="16"/>
        <v>36729246</v>
      </c>
      <c r="D34" s="43">
        <f t="shared" si="16"/>
        <v>13449357</v>
      </c>
      <c r="E34" s="43">
        <f t="shared" si="16"/>
        <v>10917310</v>
      </c>
      <c r="F34" s="43">
        <f t="shared" si="16"/>
        <v>7840051</v>
      </c>
      <c r="G34" s="43">
        <f t="shared" si="16"/>
        <v>8893818</v>
      </c>
      <c r="H34" s="43">
        <f t="shared" si="16"/>
        <v>11071683</v>
      </c>
      <c r="I34" s="43">
        <f t="shared" ref="I34" si="17">+I12+I23</f>
        <v>12587908</v>
      </c>
    </row>
    <row r="35" spans="1:9">
      <c r="A35" s="42" t="s">
        <v>41</v>
      </c>
      <c r="B35" s="43">
        <f t="shared" ref="B35:H35" si="18">+B13+B24</f>
        <v>379918820</v>
      </c>
      <c r="C35" s="43">
        <f t="shared" si="18"/>
        <v>428596987</v>
      </c>
      <c r="D35" s="43">
        <f t="shared" si="18"/>
        <v>450673066</v>
      </c>
      <c r="E35" s="43">
        <f t="shared" si="18"/>
        <v>477098621</v>
      </c>
      <c r="F35" s="43">
        <f t="shared" si="18"/>
        <v>514115885</v>
      </c>
      <c r="G35" s="43">
        <f t="shared" si="18"/>
        <v>510504935</v>
      </c>
      <c r="H35" s="43">
        <f t="shared" si="18"/>
        <v>524271599</v>
      </c>
      <c r="I35" s="43">
        <f t="shared" ref="I35" si="19">+I13+I24</f>
        <v>512021420</v>
      </c>
    </row>
    <row r="36" spans="1:9">
      <c r="A36" s="44" t="s">
        <v>43</v>
      </c>
      <c r="B36" s="45">
        <f t="shared" ref="B36:H36" si="20">+B14+B25</f>
        <v>2325031957</v>
      </c>
      <c r="C36" s="45">
        <f t="shared" si="20"/>
        <v>2552393485</v>
      </c>
      <c r="D36" s="45">
        <f t="shared" si="20"/>
        <v>2702944872</v>
      </c>
      <c r="E36" s="45">
        <f t="shared" si="20"/>
        <v>2856839026</v>
      </c>
      <c r="F36" s="45">
        <f t="shared" si="20"/>
        <v>3042522386</v>
      </c>
      <c r="G36" s="45">
        <f t="shared" si="20"/>
        <v>3182452168</v>
      </c>
      <c r="H36" s="45">
        <f t="shared" si="20"/>
        <v>3335834807</v>
      </c>
      <c r="I36" s="45">
        <f t="shared" ref="I36" si="21">+I14+I25</f>
        <v>3487546523</v>
      </c>
    </row>
  </sheetData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5"/>
  <sheetViews>
    <sheetView workbookViewId="0">
      <selection activeCell="A6" sqref="A6:A28"/>
    </sheetView>
  </sheetViews>
  <sheetFormatPr defaultRowHeight="8.25"/>
  <cols>
    <col min="1" max="1" width="36.21875" style="48" customWidth="1"/>
    <col min="2" max="8" width="10.6640625" style="48" customWidth="1"/>
    <col min="9" max="9" width="20" style="48" customWidth="1"/>
    <col min="10" max="10" width="10.6640625" style="48" customWidth="1"/>
    <col min="11" max="13" width="10.5546875" style="48" customWidth="1"/>
    <col min="14" max="16384" width="8.88671875" style="48"/>
  </cols>
  <sheetData>
    <row r="3" spans="1:13" ht="15">
      <c r="A3" s="50"/>
      <c r="B3" s="51" t="s">
        <v>147</v>
      </c>
      <c r="C3" s="50"/>
      <c r="D3" s="50"/>
      <c r="E3" s="50"/>
      <c r="F3" s="50"/>
      <c r="G3" s="50"/>
      <c r="H3" s="50"/>
      <c r="I3" s="50"/>
      <c r="J3" s="50"/>
      <c r="K3"/>
      <c r="L3"/>
      <c r="M3"/>
    </row>
    <row r="4" spans="1:13" ht="15">
      <c r="A4" s="51" t="s">
        <v>148</v>
      </c>
      <c r="B4" s="50" t="s">
        <v>149</v>
      </c>
      <c r="C4" s="50" t="s">
        <v>150</v>
      </c>
      <c r="D4" s="50" t="s">
        <v>151</v>
      </c>
      <c r="E4" s="50" t="s">
        <v>152</v>
      </c>
      <c r="F4" s="50" t="s">
        <v>153</v>
      </c>
      <c r="G4" s="50" t="s">
        <v>154</v>
      </c>
      <c r="H4" s="50" t="s">
        <v>155</v>
      </c>
      <c r="I4" s="50" t="s">
        <v>156</v>
      </c>
      <c r="J4" s="50" t="s">
        <v>157</v>
      </c>
      <c r="K4"/>
      <c r="L4"/>
      <c r="M4"/>
    </row>
    <row r="5" spans="1:13" ht="15">
      <c r="A5" s="52" t="s">
        <v>81</v>
      </c>
      <c r="B5" s="54">
        <v>1677676625</v>
      </c>
      <c r="C5" s="54">
        <v>510596783</v>
      </c>
      <c r="D5" s="54">
        <v>36817337</v>
      </c>
      <c r="E5" s="54">
        <v>269627840</v>
      </c>
      <c r="F5" s="54">
        <v>219316484</v>
      </c>
      <c r="G5" s="54">
        <v>342313551</v>
      </c>
      <c r="H5" s="54">
        <v>12474643</v>
      </c>
      <c r="I5" s="54">
        <v>474744508</v>
      </c>
      <c r="J5" s="54">
        <v>3569227625</v>
      </c>
      <c r="K5"/>
      <c r="L5"/>
      <c r="M5"/>
    </row>
    <row r="6" spans="1:13" ht="15">
      <c r="A6" s="53" t="s">
        <v>80</v>
      </c>
      <c r="B6" s="54">
        <v>9538863</v>
      </c>
      <c r="C6" s="54">
        <v>0</v>
      </c>
      <c r="D6" s="54">
        <v>0</v>
      </c>
      <c r="E6" s="54">
        <v>321185</v>
      </c>
      <c r="F6" s="54">
        <v>3011424</v>
      </c>
      <c r="G6" s="54">
        <v>4103699</v>
      </c>
      <c r="H6" s="54">
        <v>0</v>
      </c>
      <c r="I6" s="54">
        <v>415804</v>
      </c>
      <c r="J6" s="54">
        <v>22889901</v>
      </c>
      <c r="K6"/>
      <c r="L6"/>
      <c r="M6"/>
    </row>
    <row r="7" spans="1:13" ht="15">
      <c r="A7" s="53" t="s">
        <v>82</v>
      </c>
      <c r="B7" s="54">
        <v>9251203</v>
      </c>
      <c r="C7" s="54">
        <v>0</v>
      </c>
      <c r="D7" s="54">
        <v>0</v>
      </c>
      <c r="E7" s="54">
        <v>1047392</v>
      </c>
      <c r="F7" s="54">
        <v>4042425</v>
      </c>
      <c r="G7" s="54">
        <v>3469845</v>
      </c>
      <c r="H7" s="54">
        <v>0</v>
      </c>
      <c r="I7" s="54">
        <v>3635717</v>
      </c>
      <c r="J7" s="54">
        <v>21446582</v>
      </c>
      <c r="K7"/>
      <c r="L7"/>
      <c r="M7"/>
    </row>
    <row r="8" spans="1:13" ht="15">
      <c r="A8" s="53" t="s">
        <v>119</v>
      </c>
      <c r="B8" s="54">
        <v>12331616</v>
      </c>
      <c r="C8" s="54">
        <v>0</v>
      </c>
      <c r="D8" s="54">
        <v>90015</v>
      </c>
      <c r="E8" s="54">
        <v>491058</v>
      </c>
      <c r="F8" s="54">
        <v>2110749</v>
      </c>
      <c r="G8" s="54">
        <v>9726614</v>
      </c>
      <c r="H8" s="54">
        <v>2723125</v>
      </c>
      <c r="I8" s="54">
        <v>2577577</v>
      </c>
      <c r="J8" s="54">
        <v>45714846</v>
      </c>
      <c r="K8"/>
      <c r="L8"/>
      <c r="M8"/>
    </row>
    <row r="9" spans="1:13" ht="15">
      <c r="A9" s="53" t="s">
        <v>85</v>
      </c>
      <c r="B9" s="54">
        <v>44361504</v>
      </c>
      <c r="C9" s="54">
        <v>0</v>
      </c>
      <c r="D9" s="54">
        <v>0</v>
      </c>
      <c r="E9" s="54">
        <v>2848481</v>
      </c>
      <c r="F9" s="54">
        <v>9860871</v>
      </c>
      <c r="G9" s="54">
        <v>9636497</v>
      </c>
      <c r="H9" s="54">
        <v>0</v>
      </c>
      <c r="I9" s="54">
        <v>3402284</v>
      </c>
      <c r="J9" s="54">
        <v>70617854</v>
      </c>
      <c r="K9"/>
      <c r="L9"/>
      <c r="M9"/>
    </row>
    <row r="10" spans="1:13" ht="15">
      <c r="A10" s="53" t="s">
        <v>90</v>
      </c>
      <c r="B10" s="54">
        <v>4648900</v>
      </c>
      <c r="C10" s="54">
        <v>0</v>
      </c>
      <c r="D10" s="54">
        <v>0</v>
      </c>
      <c r="E10" s="54">
        <v>406492</v>
      </c>
      <c r="F10" s="54">
        <v>3651228</v>
      </c>
      <c r="G10" s="54">
        <v>4781298</v>
      </c>
      <c r="H10" s="54">
        <v>0</v>
      </c>
      <c r="I10" s="54">
        <v>1893018</v>
      </c>
      <c r="J10" s="54">
        <v>15380936</v>
      </c>
      <c r="K10"/>
      <c r="L10"/>
      <c r="M10"/>
    </row>
    <row r="11" spans="1:13" ht="15">
      <c r="A11" s="53" t="s">
        <v>91</v>
      </c>
      <c r="B11" s="54">
        <v>25003116</v>
      </c>
      <c r="C11" s="54">
        <v>237418</v>
      </c>
      <c r="D11" s="54">
        <v>0</v>
      </c>
      <c r="E11" s="54">
        <v>3808591</v>
      </c>
      <c r="F11" s="54">
        <v>8068621</v>
      </c>
      <c r="G11" s="54">
        <v>13066099</v>
      </c>
      <c r="H11" s="54">
        <v>0</v>
      </c>
      <c r="I11" s="54">
        <v>5952705</v>
      </c>
      <c r="J11" s="54">
        <v>56136550</v>
      </c>
      <c r="K11"/>
      <c r="L11"/>
      <c r="M11"/>
    </row>
    <row r="12" spans="1:13" ht="15">
      <c r="A12" s="53" t="s">
        <v>93</v>
      </c>
      <c r="B12" s="54">
        <v>11980792</v>
      </c>
      <c r="C12" s="54">
        <v>0</v>
      </c>
      <c r="D12" s="54">
        <v>0</v>
      </c>
      <c r="E12" s="54">
        <v>0</v>
      </c>
      <c r="F12" s="54">
        <v>5421996</v>
      </c>
      <c r="G12" s="54">
        <v>8813395</v>
      </c>
      <c r="H12" s="54">
        <v>0</v>
      </c>
      <c r="I12" s="54">
        <v>5909881</v>
      </c>
      <c r="J12" s="54">
        <v>32126064</v>
      </c>
      <c r="K12"/>
      <c r="L12"/>
      <c r="M12"/>
    </row>
    <row r="13" spans="1:13" ht="15">
      <c r="A13" s="53" t="s">
        <v>94</v>
      </c>
      <c r="B13" s="54">
        <v>16798056</v>
      </c>
      <c r="C13" s="54">
        <v>0</v>
      </c>
      <c r="D13" s="54">
        <v>0</v>
      </c>
      <c r="E13" s="54">
        <v>3426154</v>
      </c>
      <c r="F13" s="54">
        <v>5032364</v>
      </c>
      <c r="G13" s="54">
        <v>6892322</v>
      </c>
      <c r="H13" s="54">
        <v>673872</v>
      </c>
      <c r="I13" s="54">
        <v>2997469</v>
      </c>
      <c r="J13" s="54">
        <v>35820237</v>
      </c>
      <c r="K13"/>
      <c r="L13"/>
      <c r="M13"/>
    </row>
    <row r="14" spans="1:13" ht="15">
      <c r="A14" s="53" t="s">
        <v>96</v>
      </c>
      <c r="B14" s="54">
        <v>4418960</v>
      </c>
      <c r="C14" s="54">
        <v>0</v>
      </c>
      <c r="D14" s="54">
        <v>0</v>
      </c>
      <c r="E14" s="54">
        <v>711670</v>
      </c>
      <c r="F14" s="54">
        <v>2898294</v>
      </c>
      <c r="G14" s="54">
        <v>2641935</v>
      </c>
      <c r="H14" s="54">
        <v>2435911</v>
      </c>
      <c r="I14" s="54">
        <v>2506893</v>
      </c>
      <c r="J14" s="54">
        <v>17768958</v>
      </c>
      <c r="K14"/>
      <c r="L14"/>
      <c r="M14"/>
    </row>
    <row r="15" spans="1:13" ht="15">
      <c r="A15" s="53" t="s">
        <v>100</v>
      </c>
      <c r="B15" s="54">
        <v>33957134</v>
      </c>
      <c r="C15" s="54">
        <v>0</v>
      </c>
      <c r="D15" s="54">
        <v>0</v>
      </c>
      <c r="E15" s="54">
        <v>5154975</v>
      </c>
      <c r="F15" s="54">
        <v>21606435</v>
      </c>
      <c r="G15" s="54">
        <v>10264426</v>
      </c>
      <c r="H15" s="54">
        <v>0</v>
      </c>
      <c r="I15" s="54">
        <v>18419217</v>
      </c>
      <c r="J15" s="54">
        <v>89402187</v>
      </c>
      <c r="K15"/>
      <c r="L15"/>
      <c r="M15"/>
    </row>
    <row r="16" spans="1:13" ht="15">
      <c r="A16" s="53" t="s">
        <v>104</v>
      </c>
      <c r="B16" s="54">
        <v>19806756</v>
      </c>
      <c r="C16" s="54">
        <v>0</v>
      </c>
      <c r="D16" s="54">
        <v>0</v>
      </c>
      <c r="E16" s="54">
        <v>4330358</v>
      </c>
      <c r="F16" s="54">
        <v>8777352</v>
      </c>
      <c r="G16" s="54">
        <v>9666555</v>
      </c>
      <c r="H16" s="54">
        <v>0</v>
      </c>
      <c r="I16" s="54">
        <v>7132690</v>
      </c>
      <c r="J16" s="54">
        <v>49713711</v>
      </c>
      <c r="K16"/>
      <c r="L16"/>
      <c r="M16"/>
    </row>
    <row r="17" spans="1:13" ht="15">
      <c r="A17" s="53" t="s">
        <v>107</v>
      </c>
      <c r="B17" s="54">
        <v>10460781</v>
      </c>
      <c r="C17" s="54">
        <v>0</v>
      </c>
      <c r="D17" s="54">
        <v>0</v>
      </c>
      <c r="E17" s="54">
        <v>2151578</v>
      </c>
      <c r="F17" s="54">
        <v>4561924</v>
      </c>
      <c r="G17" s="54">
        <v>4154461</v>
      </c>
      <c r="H17" s="54">
        <v>0</v>
      </c>
      <c r="I17" s="54">
        <v>1024601</v>
      </c>
      <c r="J17" s="54">
        <v>23193765</v>
      </c>
      <c r="K17"/>
      <c r="L17"/>
      <c r="M17"/>
    </row>
    <row r="18" spans="1:13" ht="15">
      <c r="A18" s="53" t="s">
        <v>109</v>
      </c>
      <c r="B18" s="54">
        <v>5186837</v>
      </c>
      <c r="C18" s="54">
        <v>0</v>
      </c>
      <c r="D18" s="54">
        <v>0</v>
      </c>
      <c r="E18" s="54">
        <v>1016496</v>
      </c>
      <c r="F18" s="54">
        <v>3776009</v>
      </c>
      <c r="G18" s="54">
        <v>2056461</v>
      </c>
      <c r="H18" s="54">
        <v>0</v>
      </c>
      <c r="I18" s="54">
        <v>3545597</v>
      </c>
      <c r="J18" s="54">
        <v>15581400</v>
      </c>
      <c r="K18"/>
      <c r="L18"/>
      <c r="M18"/>
    </row>
    <row r="19" spans="1:13" ht="15">
      <c r="A19" s="53" t="s">
        <v>120</v>
      </c>
      <c r="B19" s="54">
        <v>32904927</v>
      </c>
      <c r="C19" s="54">
        <v>0</v>
      </c>
      <c r="D19" s="54">
        <v>0</v>
      </c>
      <c r="E19" s="54">
        <v>4348534</v>
      </c>
      <c r="F19" s="54">
        <v>8446400</v>
      </c>
      <c r="G19" s="54">
        <v>18509021</v>
      </c>
      <c r="H19" s="54">
        <v>0</v>
      </c>
      <c r="I19" s="54">
        <v>3943941</v>
      </c>
      <c r="J19" s="54">
        <v>68206549</v>
      </c>
      <c r="K19"/>
      <c r="L19"/>
      <c r="M19"/>
    </row>
    <row r="20" spans="1:13" ht="15">
      <c r="A20" s="53" t="s">
        <v>122</v>
      </c>
      <c r="B20" s="54">
        <v>15045591</v>
      </c>
      <c r="C20" s="54">
        <v>58182</v>
      </c>
      <c r="D20" s="54">
        <v>168495</v>
      </c>
      <c r="E20" s="54">
        <v>5259144</v>
      </c>
      <c r="F20" s="54">
        <v>5070521</v>
      </c>
      <c r="G20" s="54">
        <v>9547518</v>
      </c>
      <c r="H20" s="54">
        <v>3207885</v>
      </c>
      <c r="I20" s="54">
        <v>47967302</v>
      </c>
      <c r="J20" s="54">
        <v>87040991</v>
      </c>
      <c r="K20"/>
      <c r="L20"/>
      <c r="M20"/>
    </row>
    <row r="21" spans="1:13" ht="15">
      <c r="A21" s="53" t="s">
        <v>124</v>
      </c>
      <c r="B21" s="54">
        <v>211340096</v>
      </c>
      <c r="C21" s="54">
        <v>37673576</v>
      </c>
      <c r="D21" s="54">
        <v>15855193</v>
      </c>
      <c r="E21" s="54">
        <v>44753400</v>
      </c>
      <c r="F21" s="54">
        <v>19754662</v>
      </c>
      <c r="G21" s="54">
        <v>53011229</v>
      </c>
      <c r="H21" s="54">
        <v>3433850</v>
      </c>
      <c r="I21" s="54">
        <v>241048982</v>
      </c>
      <c r="J21" s="54">
        <v>626870988</v>
      </c>
      <c r="K21"/>
      <c r="L21"/>
      <c r="M21"/>
    </row>
    <row r="22" spans="1:13" ht="15">
      <c r="A22" s="53" t="s">
        <v>128</v>
      </c>
      <c r="B22" s="54">
        <v>14070473</v>
      </c>
      <c r="C22" s="54">
        <v>0</v>
      </c>
      <c r="D22" s="54">
        <v>0</v>
      </c>
      <c r="E22" s="54">
        <v>2616657</v>
      </c>
      <c r="F22" s="54">
        <v>7395662</v>
      </c>
      <c r="G22" s="54">
        <v>5441884</v>
      </c>
      <c r="H22" s="54">
        <v>0</v>
      </c>
      <c r="I22" s="54">
        <v>4085811</v>
      </c>
      <c r="J22" s="54">
        <v>33610487</v>
      </c>
      <c r="K22"/>
      <c r="L22"/>
      <c r="M22"/>
    </row>
    <row r="23" spans="1:13" ht="15">
      <c r="A23" s="53" t="s">
        <v>131</v>
      </c>
      <c r="B23" s="54">
        <v>8486294</v>
      </c>
      <c r="C23" s="54">
        <v>0</v>
      </c>
      <c r="D23" s="54">
        <v>0</v>
      </c>
      <c r="E23" s="54">
        <v>1300940</v>
      </c>
      <c r="F23" s="54">
        <v>1856246</v>
      </c>
      <c r="G23" s="54">
        <v>3272859</v>
      </c>
      <c r="H23" s="54">
        <v>0</v>
      </c>
      <c r="I23" s="54">
        <v>4169581</v>
      </c>
      <c r="J23" s="54">
        <v>19085920</v>
      </c>
      <c r="K23"/>
      <c r="L23"/>
      <c r="M23"/>
    </row>
    <row r="24" spans="1:13" ht="15">
      <c r="A24" s="53" t="s">
        <v>136</v>
      </c>
      <c r="B24" s="54">
        <v>1089879000</v>
      </c>
      <c r="C24" s="54">
        <v>472493000</v>
      </c>
      <c r="D24" s="54">
        <v>19741000</v>
      </c>
      <c r="E24" s="54">
        <v>142317000</v>
      </c>
      <c r="F24" s="54">
        <v>64731000</v>
      </c>
      <c r="G24" s="54">
        <v>100753000</v>
      </c>
      <c r="H24" s="54">
        <v>0</v>
      </c>
      <c r="I24" s="54">
        <v>91487000</v>
      </c>
      <c r="J24" s="54">
        <v>1981401000</v>
      </c>
      <c r="K24"/>
      <c r="L24"/>
      <c r="M24"/>
    </row>
    <row r="25" spans="1:13" ht="15">
      <c r="A25" s="53" t="s">
        <v>137</v>
      </c>
      <c r="B25" s="54">
        <v>72704793</v>
      </c>
      <c r="C25" s="54">
        <v>0</v>
      </c>
      <c r="D25" s="54">
        <v>962634</v>
      </c>
      <c r="E25" s="54">
        <v>37099144</v>
      </c>
      <c r="F25" s="54">
        <v>13998866</v>
      </c>
      <c r="G25" s="54">
        <v>46076916</v>
      </c>
      <c r="H25" s="54">
        <v>0</v>
      </c>
      <c r="I25" s="54">
        <v>7232508</v>
      </c>
      <c r="J25" s="54">
        <v>178297686</v>
      </c>
      <c r="K25"/>
      <c r="L25"/>
      <c r="M25"/>
    </row>
    <row r="26" spans="1:13" ht="15">
      <c r="A26" s="53" t="s">
        <v>139</v>
      </c>
      <c r="B26" s="54">
        <v>6315445</v>
      </c>
      <c r="C26" s="54">
        <v>134607</v>
      </c>
      <c r="D26" s="54">
        <v>0</v>
      </c>
      <c r="E26" s="54">
        <v>2281348</v>
      </c>
      <c r="F26" s="54">
        <v>5426301</v>
      </c>
      <c r="G26" s="54">
        <v>4757469</v>
      </c>
      <c r="H26" s="54">
        <v>0</v>
      </c>
      <c r="I26" s="54">
        <v>4700340</v>
      </c>
      <c r="J26" s="54">
        <v>23615510</v>
      </c>
      <c r="K26"/>
      <c r="L26"/>
      <c r="M26"/>
    </row>
    <row r="27" spans="1:13" ht="15">
      <c r="A27" s="53" t="s">
        <v>140</v>
      </c>
      <c r="B27" s="54">
        <v>9221366</v>
      </c>
      <c r="C27" s="54">
        <v>0</v>
      </c>
      <c r="D27" s="54">
        <v>0</v>
      </c>
      <c r="E27" s="54">
        <v>2221745</v>
      </c>
      <c r="F27" s="54">
        <v>6269536</v>
      </c>
      <c r="G27" s="54">
        <v>6079969</v>
      </c>
      <c r="H27" s="54">
        <v>0</v>
      </c>
      <c r="I27" s="54">
        <v>6948924</v>
      </c>
      <c r="J27" s="54">
        <v>30741540</v>
      </c>
      <c r="K27"/>
      <c r="L27"/>
      <c r="M27"/>
    </row>
    <row r="28" spans="1:13" ht="15">
      <c r="A28" s="53" t="s">
        <v>141</v>
      </c>
      <c r="B28" s="54">
        <v>9964122</v>
      </c>
      <c r="C28" s="54">
        <v>0</v>
      </c>
      <c r="D28" s="54">
        <v>0</v>
      </c>
      <c r="E28" s="54">
        <v>1715498</v>
      </c>
      <c r="F28" s="54">
        <v>3547598</v>
      </c>
      <c r="G28" s="54">
        <v>5590079</v>
      </c>
      <c r="H28" s="54">
        <v>0</v>
      </c>
      <c r="I28" s="54">
        <v>3746666</v>
      </c>
      <c r="J28" s="54">
        <v>24563963</v>
      </c>
      <c r="K28"/>
      <c r="L28"/>
      <c r="M28"/>
    </row>
    <row r="29" spans="1:13" ht="15">
      <c r="A29" s="52" t="s">
        <v>87</v>
      </c>
      <c r="B29" s="54">
        <v>8019628</v>
      </c>
      <c r="C29" s="54">
        <v>0</v>
      </c>
      <c r="D29" s="54">
        <v>0</v>
      </c>
      <c r="E29" s="54">
        <v>2523072</v>
      </c>
      <c r="F29" s="54">
        <v>2654952</v>
      </c>
      <c r="G29" s="54">
        <v>4110510</v>
      </c>
      <c r="H29" s="54">
        <v>0</v>
      </c>
      <c r="I29" s="54">
        <v>3948938</v>
      </c>
      <c r="J29" s="54">
        <v>21363007</v>
      </c>
      <c r="K29"/>
      <c r="L29"/>
      <c r="M29"/>
    </row>
    <row r="30" spans="1:13" ht="15">
      <c r="A30" s="53" t="s">
        <v>86</v>
      </c>
      <c r="B30" s="54">
        <v>5534823</v>
      </c>
      <c r="C30" s="54">
        <v>0</v>
      </c>
      <c r="D30" s="54">
        <v>0</v>
      </c>
      <c r="E30" s="54">
        <v>1421657</v>
      </c>
      <c r="F30" s="54">
        <v>1879761</v>
      </c>
      <c r="G30" s="54">
        <v>2464382</v>
      </c>
      <c r="H30" s="54">
        <v>0</v>
      </c>
      <c r="I30" s="54">
        <v>2697028</v>
      </c>
      <c r="J30" s="54">
        <v>14103558</v>
      </c>
      <c r="K30"/>
      <c r="L30"/>
      <c r="M30"/>
    </row>
    <row r="31" spans="1:13" ht="15">
      <c r="A31" s="53" t="s">
        <v>138</v>
      </c>
      <c r="B31" s="54">
        <v>2484805</v>
      </c>
      <c r="C31" s="54">
        <v>0</v>
      </c>
      <c r="D31" s="54">
        <v>0</v>
      </c>
      <c r="E31" s="54">
        <v>1101415</v>
      </c>
      <c r="F31" s="54">
        <v>775191</v>
      </c>
      <c r="G31" s="54">
        <v>1646128</v>
      </c>
      <c r="H31" s="54">
        <v>0</v>
      </c>
      <c r="I31" s="54">
        <v>1251910</v>
      </c>
      <c r="J31" s="54">
        <v>7259449</v>
      </c>
      <c r="K31"/>
      <c r="L31"/>
      <c r="M31"/>
    </row>
    <row r="32" spans="1:13" ht="15">
      <c r="A32" s="52" t="s">
        <v>43</v>
      </c>
      <c r="B32" s="54">
        <v>1685696253</v>
      </c>
      <c r="C32" s="54">
        <v>510596783</v>
      </c>
      <c r="D32" s="54">
        <v>36817337</v>
      </c>
      <c r="E32" s="54">
        <v>272150912</v>
      </c>
      <c r="F32" s="54">
        <v>221971436</v>
      </c>
      <c r="G32" s="54">
        <v>346424061</v>
      </c>
      <c r="H32" s="54">
        <v>12474643</v>
      </c>
      <c r="I32" s="54">
        <v>478693446</v>
      </c>
      <c r="J32" s="54">
        <v>3590590632</v>
      </c>
      <c r="K32"/>
      <c r="L32"/>
      <c r="M32"/>
    </row>
    <row r="33" spans="1:13" ht="1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4"/>
  <sheetViews>
    <sheetView workbookViewId="0">
      <selection sqref="A1:AF64"/>
    </sheetView>
  </sheetViews>
  <sheetFormatPr defaultRowHeight="8.25"/>
  <cols>
    <col min="1" max="16384" width="8.88671875" style="48"/>
  </cols>
  <sheetData>
    <row r="1" spans="1:32">
      <c r="A1" s="47" t="s">
        <v>48</v>
      </c>
      <c r="B1" s="47" t="s">
        <v>49</v>
      </c>
      <c r="C1" s="47" t="s">
        <v>50</v>
      </c>
      <c r="D1" s="47" t="s">
        <v>51</v>
      </c>
      <c r="E1" s="47" t="s">
        <v>52</v>
      </c>
      <c r="F1" s="47" t="s">
        <v>53</v>
      </c>
      <c r="G1" s="47" t="s">
        <v>54</v>
      </c>
      <c r="H1" s="47" t="s">
        <v>55</v>
      </c>
      <c r="I1" s="47" t="s">
        <v>56</v>
      </c>
      <c r="J1" s="47" t="s">
        <v>57</v>
      </c>
      <c r="K1" s="47" t="s">
        <v>58</v>
      </c>
      <c r="L1" s="47" t="s">
        <v>59</v>
      </c>
      <c r="M1" s="47" t="s">
        <v>60</v>
      </c>
      <c r="N1" s="47" t="s">
        <v>61</v>
      </c>
      <c r="O1" s="47" t="s">
        <v>62</v>
      </c>
      <c r="P1" s="47" t="s">
        <v>63</v>
      </c>
      <c r="Q1" s="47" t="s">
        <v>64</v>
      </c>
      <c r="R1" s="47" t="s">
        <v>65</v>
      </c>
      <c r="S1" s="47" t="s">
        <v>66</v>
      </c>
      <c r="T1" s="47" t="s">
        <v>67</v>
      </c>
      <c r="U1" s="47" t="s">
        <v>68</v>
      </c>
      <c r="V1" s="47" t="s">
        <v>69</v>
      </c>
      <c r="W1" s="47" t="s">
        <v>70</v>
      </c>
      <c r="X1" s="47" t="s">
        <v>71</v>
      </c>
      <c r="Y1" s="47" t="s">
        <v>72</v>
      </c>
      <c r="Z1" s="47" t="s">
        <v>73</v>
      </c>
      <c r="AA1" s="47" t="s">
        <v>74</v>
      </c>
      <c r="AB1" s="47" t="s">
        <v>75</v>
      </c>
      <c r="AC1" s="47" t="s">
        <v>76</v>
      </c>
      <c r="AD1" s="47" t="s">
        <v>77</v>
      </c>
      <c r="AE1" s="47" t="s">
        <v>78</v>
      </c>
      <c r="AF1" s="47" t="s">
        <v>79</v>
      </c>
    </row>
    <row r="2" spans="1:32">
      <c r="A2" s="47">
        <v>176628</v>
      </c>
      <c r="B2" s="47" t="s">
        <v>80</v>
      </c>
      <c r="C2" s="47">
        <v>2010</v>
      </c>
      <c r="D2" s="47">
        <v>2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>
        <v>9538863</v>
      </c>
      <c r="T2" s="47">
        <v>0</v>
      </c>
      <c r="U2" s="47">
        <v>0</v>
      </c>
      <c r="V2" s="47">
        <v>321185</v>
      </c>
      <c r="W2" s="47">
        <v>3011424</v>
      </c>
      <c r="X2" s="47">
        <v>4103699</v>
      </c>
      <c r="Y2" s="47">
        <v>415804</v>
      </c>
      <c r="Z2" s="47">
        <v>0</v>
      </c>
      <c r="AA2" s="47">
        <v>0</v>
      </c>
      <c r="AB2" s="47">
        <v>0</v>
      </c>
      <c r="AC2" s="47">
        <v>22889901</v>
      </c>
      <c r="AD2" s="47"/>
      <c r="AE2" s="47">
        <v>415804</v>
      </c>
      <c r="AF2" s="47" t="s">
        <v>81</v>
      </c>
    </row>
    <row r="3" spans="1:32">
      <c r="A3" s="47">
        <v>176947</v>
      </c>
      <c r="B3" s="47" t="s">
        <v>82</v>
      </c>
      <c r="C3" s="47">
        <v>2010</v>
      </c>
      <c r="D3" s="47">
        <v>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>
        <v>9251203</v>
      </c>
      <c r="T3" s="47">
        <v>0</v>
      </c>
      <c r="U3" s="47">
        <v>0</v>
      </c>
      <c r="V3" s="47">
        <v>1047392</v>
      </c>
      <c r="W3" s="47">
        <v>4042425</v>
      </c>
      <c r="X3" s="47">
        <v>3469845</v>
      </c>
      <c r="Y3" s="47">
        <v>3635717</v>
      </c>
      <c r="Z3" s="47">
        <v>0</v>
      </c>
      <c r="AA3" s="47">
        <v>0</v>
      </c>
      <c r="AB3" s="47">
        <v>0</v>
      </c>
      <c r="AC3" s="47">
        <v>21446582</v>
      </c>
      <c r="AD3" s="47"/>
      <c r="AE3" s="47">
        <v>3635717</v>
      </c>
      <c r="AF3" s="47" t="s">
        <v>81</v>
      </c>
    </row>
    <row r="4" spans="1:32">
      <c r="A4" s="47">
        <v>176965</v>
      </c>
      <c r="B4" s="47" t="s">
        <v>83</v>
      </c>
      <c r="C4" s="47">
        <v>2010</v>
      </c>
      <c r="D4" s="47">
        <v>1</v>
      </c>
      <c r="E4" s="47">
        <v>71110840</v>
      </c>
      <c r="F4" s="47">
        <v>1368291</v>
      </c>
      <c r="G4" s="47">
        <v>4687544</v>
      </c>
      <c r="H4" s="47">
        <v>13869894</v>
      </c>
      <c r="I4" s="47">
        <v>15696677</v>
      </c>
      <c r="J4" s="47">
        <v>19135032</v>
      </c>
      <c r="K4" s="47">
        <v>-13509558</v>
      </c>
      <c r="L4" s="47">
        <v>6513128</v>
      </c>
      <c r="M4" s="47">
        <v>28667053</v>
      </c>
      <c r="N4" s="47">
        <v>0</v>
      </c>
      <c r="O4" s="47">
        <v>0</v>
      </c>
      <c r="P4" s="47">
        <v>0</v>
      </c>
      <c r="Q4" s="47">
        <v>0</v>
      </c>
      <c r="R4" s="47">
        <v>161048459</v>
      </c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>
        <v>28667053</v>
      </c>
      <c r="AE4" s="47"/>
      <c r="AF4" s="47" t="s">
        <v>84</v>
      </c>
    </row>
    <row r="5" spans="1:32">
      <c r="A5" s="47">
        <v>177065</v>
      </c>
      <c r="B5" s="47" t="s">
        <v>85</v>
      </c>
      <c r="C5" s="47">
        <v>2010</v>
      </c>
      <c r="D5" s="47">
        <v>2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>
        <v>44361504</v>
      </c>
      <c r="T5" s="47">
        <v>0</v>
      </c>
      <c r="U5" s="47">
        <v>0</v>
      </c>
      <c r="V5" s="47">
        <v>2848481</v>
      </c>
      <c r="W5" s="47">
        <v>9860871</v>
      </c>
      <c r="X5" s="47">
        <v>9636497</v>
      </c>
      <c r="Y5" s="47">
        <v>3402284</v>
      </c>
      <c r="Z5" s="47">
        <v>0</v>
      </c>
      <c r="AA5" s="47">
        <v>0</v>
      </c>
      <c r="AB5" s="47">
        <v>0</v>
      </c>
      <c r="AC5" s="47">
        <v>70617854</v>
      </c>
      <c r="AD5" s="47"/>
      <c r="AE5" s="47">
        <v>3402284</v>
      </c>
      <c r="AF5" s="47" t="s">
        <v>81</v>
      </c>
    </row>
    <row r="6" spans="1:32">
      <c r="A6" s="47">
        <v>177117</v>
      </c>
      <c r="B6" s="47" t="s">
        <v>86</v>
      </c>
      <c r="C6" s="47">
        <v>2010</v>
      </c>
      <c r="D6" s="47">
        <v>5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>
        <v>5534823</v>
      </c>
      <c r="T6" s="47">
        <v>0</v>
      </c>
      <c r="U6" s="47">
        <v>0</v>
      </c>
      <c r="V6" s="47">
        <v>1421657</v>
      </c>
      <c r="W6" s="47">
        <v>1879761</v>
      </c>
      <c r="X6" s="47">
        <v>2464382</v>
      </c>
      <c r="Y6" s="47">
        <v>2697028</v>
      </c>
      <c r="Z6" s="47">
        <v>0</v>
      </c>
      <c r="AA6" s="47"/>
      <c r="AB6" s="47"/>
      <c r="AC6" s="47">
        <v>14103558</v>
      </c>
      <c r="AD6" s="47"/>
      <c r="AE6" s="47">
        <v>2697028</v>
      </c>
      <c r="AF6" s="47" t="s">
        <v>87</v>
      </c>
    </row>
    <row r="7" spans="1:32">
      <c r="A7" s="47">
        <v>177135</v>
      </c>
      <c r="B7" s="47" t="s">
        <v>88</v>
      </c>
      <c r="C7" s="47">
        <v>2010</v>
      </c>
      <c r="D7" s="47">
        <v>4</v>
      </c>
      <c r="E7" s="47">
        <v>10212401</v>
      </c>
      <c r="F7" s="47">
        <v>0</v>
      </c>
      <c r="G7" s="47">
        <v>1709</v>
      </c>
      <c r="H7" s="47">
        <v>1187335</v>
      </c>
      <c r="I7" s="47">
        <v>2227192</v>
      </c>
      <c r="J7" s="47">
        <v>1665025</v>
      </c>
      <c r="K7" s="47">
        <v>-2266476</v>
      </c>
      <c r="L7" s="47">
        <v>195931</v>
      </c>
      <c r="M7" s="47">
        <v>1891026</v>
      </c>
      <c r="N7" s="47"/>
      <c r="O7" s="47"/>
      <c r="P7" s="47">
        <v>8821293</v>
      </c>
      <c r="Q7" s="47">
        <v>0</v>
      </c>
      <c r="R7" s="47">
        <v>26201912</v>
      </c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>
        <v>1891026</v>
      </c>
      <c r="AE7" s="47"/>
      <c r="AF7" s="47" t="s">
        <v>89</v>
      </c>
    </row>
    <row r="8" spans="1:32">
      <c r="A8" s="47">
        <v>177144</v>
      </c>
      <c r="B8" s="47" t="s">
        <v>90</v>
      </c>
      <c r="C8" s="47">
        <v>2010</v>
      </c>
      <c r="D8" s="47">
        <v>2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>
        <v>4648900</v>
      </c>
      <c r="T8" s="47">
        <v>0</v>
      </c>
      <c r="U8" s="47">
        <v>0</v>
      </c>
      <c r="V8" s="47">
        <v>406492</v>
      </c>
      <c r="W8" s="47">
        <v>3651228</v>
      </c>
      <c r="X8" s="47">
        <v>4781298</v>
      </c>
      <c r="Y8" s="47">
        <v>1893018</v>
      </c>
      <c r="Z8" s="47">
        <v>0</v>
      </c>
      <c r="AA8" s="47">
        <v>0</v>
      </c>
      <c r="AB8" s="47">
        <v>0</v>
      </c>
      <c r="AC8" s="47">
        <v>15380936</v>
      </c>
      <c r="AD8" s="47"/>
      <c r="AE8" s="47">
        <v>1893018</v>
      </c>
      <c r="AF8" s="47" t="s">
        <v>81</v>
      </c>
    </row>
    <row r="9" spans="1:32">
      <c r="A9" s="47">
        <v>177214</v>
      </c>
      <c r="B9" s="47" t="s">
        <v>91</v>
      </c>
      <c r="C9" s="47">
        <v>2010</v>
      </c>
      <c r="D9" s="47">
        <v>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>
        <v>25003116</v>
      </c>
      <c r="T9" s="47">
        <v>237418</v>
      </c>
      <c r="U9" s="47">
        <v>0</v>
      </c>
      <c r="V9" s="47">
        <v>3808591</v>
      </c>
      <c r="W9" s="47">
        <v>8068621</v>
      </c>
      <c r="X9" s="47">
        <v>13066099</v>
      </c>
      <c r="Y9" s="47">
        <v>5952705</v>
      </c>
      <c r="Z9" s="47">
        <v>0</v>
      </c>
      <c r="AA9" s="47">
        <v>0</v>
      </c>
      <c r="AB9" s="47">
        <v>0</v>
      </c>
      <c r="AC9" s="47">
        <v>56136550</v>
      </c>
      <c r="AD9" s="47"/>
      <c r="AE9" s="47">
        <v>5952705</v>
      </c>
      <c r="AF9" s="47" t="s">
        <v>81</v>
      </c>
    </row>
    <row r="10" spans="1:32">
      <c r="A10" s="47">
        <v>177250</v>
      </c>
      <c r="B10" s="47" t="s">
        <v>92</v>
      </c>
      <c r="C10" s="47">
        <v>2010</v>
      </c>
      <c r="D10" s="47">
        <v>4</v>
      </c>
      <c r="E10" s="47">
        <v>11596274</v>
      </c>
      <c r="F10" s="47">
        <v>0</v>
      </c>
      <c r="G10" s="47">
        <v>95065</v>
      </c>
      <c r="H10" s="47">
        <v>2963040</v>
      </c>
      <c r="I10" s="47">
        <v>1846992</v>
      </c>
      <c r="J10" s="47">
        <v>5353679</v>
      </c>
      <c r="K10" s="47">
        <v>-2026441</v>
      </c>
      <c r="L10" s="47">
        <v>4391863</v>
      </c>
      <c r="M10" s="47">
        <v>2933388</v>
      </c>
      <c r="N10" s="47"/>
      <c r="O10" s="47"/>
      <c r="P10" s="47">
        <v>18563</v>
      </c>
      <c r="Q10" s="47">
        <v>0</v>
      </c>
      <c r="R10" s="47">
        <v>29198864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>
        <v>2933388</v>
      </c>
      <c r="AE10" s="47"/>
      <c r="AF10" s="47" t="s">
        <v>89</v>
      </c>
    </row>
    <row r="11" spans="1:32">
      <c r="A11" s="47">
        <v>177339</v>
      </c>
      <c r="B11" s="47" t="s">
        <v>93</v>
      </c>
      <c r="C11" s="47">
        <v>2010</v>
      </c>
      <c r="D11" s="47">
        <v>2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>
        <v>11980792</v>
      </c>
      <c r="T11" s="47">
        <v>0</v>
      </c>
      <c r="U11" s="47">
        <v>0</v>
      </c>
      <c r="V11" s="47">
        <v>0</v>
      </c>
      <c r="W11" s="47">
        <v>5421996</v>
      </c>
      <c r="X11" s="47">
        <v>8813395</v>
      </c>
      <c r="Y11" s="47">
        <v>5909881</v>
      </c>
      <c r="Z11" s="47">
        <v>0</v>
      </c>
      <c r="AA11" s="47">
        <v>0</v>
      </c>
      <c r="AB11" s="47">
        <v>0</v>
      </c>
      <c r="AC11" s="47">
        <v>32126064</v>
      </c>
      <c r="AD11" s="47"/>
      <c r="AE11" s="47">
        <v>5909881</v>
      </c>
      <c r="AF11" s="47" t="s">
        <v>81</v>
      </c>
    </row>
    <row r="12" spans="1:32">
      <c r="A12" s="47">
        <v>177418</v>
      </c>
      <c r="B12" s="47" t="s">
        <v>94</v>
      </c>
      <c r="C12" s="47">
        <v>2010</v>
      </c>
      <c r="D12" s="47">
        <v>2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>
        <v>16798056</v>
      </c>
      <c r="T12" s="47">
        <v>0</v>
      </c>
      <c r="U12" s="47">
        <v>0</v>
      </c>
      <c r="V12" s="47">
        <v>3426154</v>
      </c>
      <c r="W12" s="47">
        <v>5032364</v>
      </c>
      <c r="X12" s="47">
        <v>6892322</v>
      </c>
      <c r="Y12" s="47">
        <v>2997469</v>
      </c>
      <c r="Z12" s="47">
        <v>673872</v>
      </c>
      <c r="AA12" s="47">
        <v>0</v>
      </c>
      <c r="AB12" s="47">
        <v>0</v>
      </c>
      <c r="AC12" s="47">
        <v>35820237</v>
      </c>
      <c r="AD12" s="47"/>
      <c r="AE12" s="47">
        <v>2997469</v>
      </c>
      <c r="AF12" s="47" t="s">
        <v>81</v>
      </c>
    </row>
    <row r="13" spans="1:32">
      <c r="A13" s="47">
        <v>177472</v>
      </c>
      <c r="B13" s="47" t="s">
        <v>95</v>
      </c>
      <c r="C13" s="47">
        <v>2010</v>
      </c>
      <c r="D13" s="47">
        <v>4</v>
      </c>
      <c r="E13" s="47">
        <v>36476479</v>
      </c>
      <c r="F13" s="47">
        <v>0</v>
      </c>
      <c r="G13" s="47">
        <v>0</v>
      </c>
      <c r="H13" s="47">
        <v>8492494</v>
      </c>
      <c r="I13" s="47">
        <v>3233164</v>
      </c>
      <c r="J13" s="47">
        <v>6697297</v>
      </c>
      <c r="K13" s="47">
        <v>-6118370</v>
      </c>
      <c r="L13" s="47">
        <v>7331172</v>
      </c>
      <c r="M13" s="47">
        <v>6670501</v>
      </c>
      <c r="N13" s="47"/>
      <c r="O13" s="47"/>
      <c r="P13" s="47">
        <v>5640193</v>
      </c>
      <c r="Q13" s="47">
        <v>0</v>
      </c>
      <c r="R13" s="47">
        <v>74541300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>
        <v>6670501</v>
      </c>
      <c r="AE13" s="47"/>
      <c r="AF13" s="47" t="s">
        <v>89</v>
      </c>
    </row>
    <row r="14" spans="1:32">
      <c r="A14" s="47">
        <v>177542</v>
      </c>
      <c r="B14" s="47" t="s">
        <v>96</v>
      </c>
      <c r="C14" s="47">
        <v>2010</v>
      </c>
      <c r="D14" s="47">
        <v>2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>
        <v>4418960</v>
      </c>
      <c r="T14" s="47">
        <v>0</v>
      </c>
      <c r="U14" s="47">
        <v>0</v>
      </c>
      <c r="V14" s="47">
        <v>711670</v>
      </c>
      <c r="W14" s="47">
        <v>2898294</v>
      </c>
      <c r="X14" s="47">
        <v>2641935</v>
      </c>
      <c r="Y14" s="47">
        <v>2506893</v>
      </c>
      <c r="Z14" s="47">
        <v>2435911</v>
      </c>
      <c r="AA14" s="47">
        <v>0</v>
      </c>
      <c r="AB14" s="47">
        <v>0</v>
      </c>
      <c r="AC14" s="47">
        <v>17768958</v>
      </c>
      <c r="AD14" s="47"/>
      <c r="AE14" s="47">
        <v>2506893</v>
      </c>
      <c r="AF14" s="47" t="s">
        <v>81</v>
      </c>
    </row>
    <row r="15" spans="1:32">
      <c r="A15" s="47">
        <v>177551</v>
      </c>
      <c r="B15" s="47" t="s">
        <v>97</v>
      </c>
      <c r="C15" s="47">
        <v>2010</v>
      </c>
      <c r="D15" s="47">
        <v>1</v>
      </c>
      <c r="E15" s="47">
        <v>8002873</v>
      </c>
      <c r="F15" s="47">
        <v>39710</v>
      </c>
      <c r="G15" s="47">
        <v>2012623</v>
      </c>
      <c r="H15" s="47">
        <v>2258398</v>
      </c>
      <c r="I15" s="47">
        <v>3697668</v>
      </c>
      <c r="J15" s="47">
        <v>5993936</v>
      </c>
      <c r="K15" s="47">
        <v>-2342928</v>
      </c>
      <c r="L15" s="47">
        <v>2017619</v>
      </c>
      <c r="M15" s="47">
        <v>2304508</v>
      </c>
      <c r="N15" s="47">
        <v>0</v>
      </c>
      <c r="O15" s="47">
        <v>0</v>
      </c>
      <c r="P15" s="47">
        <v>0</v>
      </c>
      <c r="Q15" s="47">
        <v>0</v>
      </c>
      <c r="R15" s="47">
        <v>26327335</v>
      </c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>
        <v>2304508</v>
      </c>
      <c r="AE15" s="47"/>
      <c r="AF15" s="47" t="s">
        <v>84</v>
      </c>
    </row>
    <row r="16" spans="1:32">
      <c r="A16" s="47">
        <v>177676</v>
      </c>
      <c r="B16" s="47" t="s">
        <v>98</v>
      </c>
      <c r="C16" s="47">
        <v>2010</v>
      </c>
      <c r="D16" s="47">
        <v>4</v>
      </c>
      <c r="E16" s="47">
        <v>15801707</v>
      </c>
      <c r="F16" s="47">
        <v>0</v>
      </c>
      <c r="G16" s="47">
        <v>81829</v>
      </c>
      <c r="H16" s="47">
        <v>1627242</v>
      </c>
      <c r="I16" s="47">
        <v>4701092</v>
      </c>
      <c r="J16" s="47">
        <v>7559444</v>
      </c>
      <c r="K16" s="47">
        <v>-1782428</v>
      </c>
      <c r="L16" s="47">
        <v>5318522</v>
      </c>
      <c r="M16" s="47">
        <v>1345487</v>
      </c>
      <c r="N16" s="47"/>
      <c r="O16" s="47"/>
      <c r="P16" s="47">
        <v>8716273</v>
      </c>
      <c r="Q16" s="47">
        <v>0</v>
      </c>
      <c r="R16" s="47">
        <v>45151596</v>
      </c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>
        <v>1345487</v>
      </c>
      <c r="AE16" s="47"/>
      <c r="AF16" s="47" t="s">
        <v>89</v>
      </c>
    </row>
    <row r="17" spans="1:32">
      <c r="A17" s="47">
        <v>177940</v>
      </c>
      <c r="B17" s="47" t="s">
        <v>99</v>
      </c>
      <c r="C17" s="47">
        <v>2010</v>
      </c>
      <c r="D17" s="47">
        <v>1</v>
      </c>
      <c r="E17" s="47">
        <v>15645877</v>
      </c>
      <c r="F17" s="47">
        <v>7568736</v>
      </c>
      <c r="G17" s="47">
        <v>5700929</v>
      </c>
      <c r="H17" s="47">
        <v>4077633</v>
      </c>
      <c r="I17" s="47">
        <v>6915115</v>
      </c>
      <c r="J17" s="47">
        <v>7416392</v>
      </c>
      <c r="K17" s="47">
        <v>-3227798</v>
      </c>
      <c r="L17" s="47">
        <v>472242</v>
      </c>
      <c r="M17" s="47">
        <v>6598557</v>
      </c>
      <c r="N17" s="47">
        <v>0</v>
      </c>
      <c r="O17" s="47">
        <v>0</v>
      </c>
      <c r="P17" s="47">
        <v>35486</v>
      </c>
      <c r="Q17" s="47">
        <v>0</v>
      </c>
      <c r="R17" s="47">
        <v>54430967</v>
      </c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>
        <v>6598557</v>
      </c>
      <c r="AE17" s="47"/>
      <c r="AF17" s="47" t="s">
        <v>84</v>
      </c>
    </row>
    <row r="18" spans="1:32">
      <c r="A18" s="47">
        <v>177968</v>
      </c>
      <c r="B18" s="47" t="s">
        <v>100</v>
      </c>
      <c r="C18" s="47">
        <v>2010</v>
      </c>
      <c r="D18" s="47">
        <v>2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>
        <v>33957134</v>
      </c>
      <c r="T18" s="47">
        <v>0</v>
      </c>
      <c r="U18" s="47">
        <v>0</v>
      </c>
      <c r="V18" s="47">
        <v>5154975</v>
      </c>
      <c r="W18" s="47">
        <v>21606435</v>
      </c>
      <c r="X18" s="47">
        <v>10264426</v>
      </c>
      <c r="Y18" s="47">
        <v>18419217</v>
      </c>
      <c r="Z18" s="47">
        <v>0</v>
      </c>
      <c r="AA18" s="47">
        <v>0</v>
      </c>
      <c r="AB18" s="47">
        <v>0</v>
      </c>
      <c r="AC18" s="47">
        <v>89402187</v>
      </c>
      <c r="AD18" s="47"/>
      <c r="AE18" s="47">
        <v>18419217</v>
      </c>
      <c r="AF18" s="47" t="s">
        <v>81</v>
      </c>
    </row>
    <row r="19" spans="1:32">
      <c r="A19" s="47">
        <v>177977</v>
      </c>
      <c r="B19" s="47" t="s">
        <v>101</v>
      </c>
      <c r="C19" s="47">
        <v>2010</v>
      </c>
      <c r="D19" s="47">
        <v>4</v>
      </c>
      <c r="E19" s="47">
        <v>11132324</v>
      </c>
      <c r="F19" s="47">
        <v>0</v>
      </c>
      <c r="G19" s="47">
        <v>156774</v>
      </c>
      <c r="H19" s="47">
        <v>849771</v>
      </c>
      <c r="I19" s="47">
        <v>1605721</v>
      </c>
      <c r="J19" s="47">
        <v>2577516</v>
      </c>
      <c r="K19" s="47">
        <v>-1410743</v>
      </c>
      <c r="L19" s="47">
        <v>5390872</v>
      </c>
      <c r="M19" s="47">
        <v>2933856</v>
      </c>
      <c r="N19" s="47"/>
      <c r="O19" s="47"/>
      <c r="P19" s="47">
        <v>0</v>
      </c>
      <c r="Q19" s="47">
        <v>0</v>
      </c>
      <c r="R19" s="47">
        <v>24646834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>
        <v>2933856</v>
      </c>
      <c r="AE19" s="47"/>
      <c r="AF19" s="47" t="s">
        <v>89</v>
      </c>
    </row>
    <row r="20" spans="1:32">
      <c r="A20" s="47">
        <v>177995</v>
      </c>
      <c r="B20" s="47" t="s">
        <v>102</v>
      </c>
      <c r="C20" s="47">
        <v>2010</v>
      </c>
      <c r="D20" s="47">
        <v>4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 t="s">
        <v>89</v>
      </c>
    </row>
    <row r="21" spans="1:32">
      <c r="A21" s="47">
        <v>178022</v>
      </c>
      <c r="B21" s="47" t="s">
        <v>103</v>
      </c>
      <c r="C21" s="47">
        <v>2010</v>
      </c>
      <c r="D21" s="47">
        <v>4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 t="s">
        <v>89</v>
      </c>
    </row>
    <row r="22" spans="1:32">
      <c r="A22" s="47">
        <v>178059</v>
      </c>
      <c r="B22" s="47" t="s">
        <v>104</v>
      </c>
      <c r="C22" s="47">
        <v>2010</v>
      </c>
      <c r="D22" s="47">
        <v>2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>
        <v>19806756</v>
      </c>
      <c r="T22" s="47">
        <v>0</v>
      </c>
      <c r="U22" s="47">
        <v>0</v>
      </c>
      <c r="V22" s="47">
        <v>4330358</v>
      </c>
      <c r="W22" s="47">
        <v>8777352</v>
      </c>
      <c r="X22" s="47">
        <v>9666555</v>
      </c>
      <c r="Y22" s="47">
        <v>7132690</v>
      </c>
      <c r="Z22" s="47">
        <v>0</v>
      </c>
      <c r="AA22" s="47">
        <v>0</v>
      </c>
      <c r="AB22" s="47">
        <v>0</v>
      </c>
      <c r="AC22" s="47">
        <v>49713711</v>
      </c>
      <c r="AD22" s="47"/>
      <c r="AE22" s="47">
        <v>7132690</v>
      </c>
      <c r="AF22" s="47" t="s">
        <v>81</v>
      </c>
    </row>
    <row r="23" spans="1:32">
      <c r="A23" s="47">
        <v>178129</v>
      </c>
      <c r="B23" s="47" t="s">
        <v>105</v>
      </c>
      <c r="C23" s="47">
        <v>2010</v>
      </c>
      <c r="D23" s="47">
        <v>0</v>
      </c>
      <c r="E23" s="47">
        <v>58808295</v>
      </c>
      <c r="F23" s="47">
        <v>0</v>
      </c>
      <c r="G23" s="47">
        <v>2479435</v>
      </c>
      <c r="H23" s="47">
        <v>14945890</v>
      </c>
      <c r="I23" s="47">
        <v>19063351</v>
      </c>
      <c r="J23" s="47">
        <v>26114666</v>
      </c>
      <c r="K23" s="47">
        <v>-13043997</v>
      </c>
      <c r="L23" s="47">
        <v>9295829</v>
      </c>
      <c r="M23" s="47">
        <v>8632109</v>
      </c>
      <c r="N23" s="47"/>
      <c r="O23" s="47"/>
      <c r="P23" s="47">
        <v>0</v>
      </c>
      <c r="Q23" s="47">
        <v>0</v>
      </c>
      <c r="R23" s="47">
        <v>139339575</v>
      </c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>
        <v>8632109</v>
      </c>
      <c r="AE23" s="47"/>
      <c r="AF23" s="49" t="s">
        <v>89</v>
      </c>
    </row>
    <row r="24" spans="1:32">
      <c r="A24" s="47">
        <v>178217</v>
      </c>
      <c r="B24" s="47" t="s">
        <v>106</v>
      </c>
      <c r="C24" s="47">
        <v>2010</v>
      </c>
      <c r="D24" s="47">
        <v>4</v>
      </c>
      <c r="E24" s="47">
        <v>11077452</v>
      </c>
      <c r="F24" s="47">
        <v>0</v>
      </c>
      <c r="G24" s="47">
        <v>56557</v>
      </c>
      <c r="H24" s="47">
        <v>2817257</v>
      </c>
      <c r="I24" s="47">
        <v>2493777</v>
      </c>
      <c r="J24" s="47">
        <v>3433936</v>
      </c>
      <c r="K24" s="47">
        <v>-1837943</v>
      </c>
      <c r="L24" s="47">
        <v>10425616</v>
      </c>
      <c r="M24" s="47">
        <v>3310023</v>
      </c>
      <c r="N24" s="47"/>
      <c r="O24" s="47"/>
      <c r="P24" s="47">
        <v>351097</v>
      </c>
      <c r="Q24" s="47">
        <v>0</v>
      </c>
      <c r="R24" s="47">
        <v>33965715</v>
      </c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>
        <v>3310023</v>
      </c>
      <c r="AE24" s="47"/>
      <c r="AF24" s="47" t="s">
        <v>89</v>
      </c>
    </row>
    <row r="25" spans="1:32">
      <c r="A25" s="47">
        <v>178244</v>
      </c>
      <c r="B25" s="47" t="s">
        <v>107</v>
      </c>
      <c r="C25" s="47">
        <v>2010</v>
      </c>
      <c r="D25" s="47">
        <v>2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10460781</v>
      </c>
      <c r="T25" s="47">
        <v>0</v>
      </c>
      <c r="U25" s="47">
        <v>0</v>
      </c>
      <c r="V25" s="47">
        <v>2151578</v>
      </c>
      <c r="W25" s="47">
        <v>4561924</v>
      </c>
      <c r="X25" s="47">
        <v>4154461</v>
      </c>
      <c r="Y25" s="47">
        <v>1024601</v>
      </c>
      <c r="Z25" s="47">
        <v>0</v>
      </c>
      <c r="AA25" s="47">
        <v>0</v>
      </c>
      <c r="AB25" s="47">
        <v>0</v>
      </c>
      <c r="AC25" s="47">
        <v>23193765</v>
      </c>
      <c r="AD25" s="47"/>
      <c r="AE25" s="47">
        <v>1024601</v>
      </c>
      <c r="AF25" s="47" t="s">
        <v>81</v>
      </c>
    </row>
    <row r="26" spans="1:32">
      <c r="A26" s="47">
        <v>178341</v>
      </c>
      <c r="B26" s="47" t="s">
        <v>108</v>
      </c>
      <c r="C26" s="47">
        <v>2010</v>
      </c>
      <c r="D26" s="47">
        <v>1</v>
      </c>
      <c r="E26" s="47">
        <v>24486837</v>
      </c>
      <c r="F26" s="47">
        <v>0</v>
      </c>
      <c r="G26" s="47">
        <v>887925</v>
      </c>
      <c r="H26" s="47">
        <v>4658602</v>
      </c>
      <c r="I26" s="47">
        <v>6721357</v>
      </c>
      <c r="J26" s="47">
        <v>7447026</v>
      </c>
      <c r="K26" s="47">
        <v>-4478318</v>
      </c>
      <c r="L26" s="47">
        <v>8806708</v>
      </c>
      <c r="M26" s="47">
        <v>7277039</v>
      </c>
      <c r="N26" s="47">
        <v>0</v>
      </c>
      <c r="O26" s="47">
        <v>0</v>
      </c>
      <c r="P26" s="47">
        <v>27</v>
      </c>
      <c r="Q26" s="47">
        <v>0</v>
      </c>
      <c r="R26" s="47">
        <v>60285521</v>
      </c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>
        <v>7277039</v>
      </c>
      <c r="AE26" s="47"/>
      <c r="AF26" s="47" t="s">
        <v>84</v>
      </c>
    </row>
    <row r="27" spans="1:32">
      <c r="A27" s="47">
        <v>178369</v>
      </c>
      <c r="B27" s="47" t="s">
        <v>109</v>
      </c>
      <c r="C27" s="47">
        <v>2010</v>
      </c>
      <c r="D27" s="47">
        <v>2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>
        <v>5186837</v>
      </c>
      <c r="T27" s="47">
        <v>0</v>
      </c>
      <c r="U27" s="47">
        <v>0</v>
      </c>
      <c r="V27" s="47">
        <v>1016496</v>
      </c>
      <c r="W27" s="47">
        <v>3776009</v>
      </c>
      <c r="X27" s="47">
        <v>2056461</v>
      </c>
      <c r="Y27" s="47">
        <v>3545597</v>
      </c>
      <c r="Z27" s="47">
        <v>0</v>
      </c>
      <c r="AA27" s="47">
        <v>0</v>
      </c>
      <c r="AB27" s="47">
        <v>0</v>
      </c>
      <c r="AC27" s="47">
        <v>15581400</v>
      </c>
      <c r="AD27" s="47"/>
      <c r="AE27" s="47">
        <v>3545597</v>
      </c>
      <c r="AF27" s="47" t="s">
        <v>81</v>
      </c>
    </row>
    <row r="28" spans="1:32">
      <c r="A28" s="47">
        <v>178387</v>
      </c>
      <c r="B28" s="47" t="s">
        <v>110</v>
      </c>
      <c r="C28" s="47">
        <v>2010</v>
      </c>
      <c r="D28" s="47">
        <v>1</v>
      </c>
      <c r="E28" s="47">
        <v>28554696</v>
      </c>
      <c r="F28" s="47">
        <v>128170</v>
      </c>
      <c r="G28" s="47">
        <v>1223700</v>
      </c>
      <c r="H28" s="47">
        <v>4491024</v>
      </c>
      <c r="I28" s="47">
        <v>8358153</v>
      </c>
      <c r="J28" s="47">
        <v>5762832</v>
      </c>
      <c r="K28" s="47">
        <v>-5478438</v>
      </c>
      <c r="L28" s="47">
        <v>1558152</v>
      </c>
      <c r="M28" s="47">
        <v>9084232</v>
      </c>
      <c r="N28" s="47">
        <v>0</v>
      </c>
      <c r="O28" s="47">
        <v>0</v>
      </c>
      <c r="P28" s="47">
        <v>0</v>
      </c>
      <c r="Q28" s="47">
        <v>0</v>
      </c>
      <c r="R28" s="47">
        <v>59160959</v>
      </c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>
        <v>9084232</v>
      </c>
      <c r="AE28" s="47"/>
      <c r="AF28" s="47" t="s">
        <v>84</v>
      </c>
    </row>
    <row r="29" spans="1:32">
      <c r="A29" s="47">
        <v>178396</v>
      </c>
      <c r="B29" s="47" t="s">
        <v>111</v>
      </c>
      <c r="C29" s="47">
        <v>2010</v>
      </c>
      <c r="D29" s="47">
        <v>1</v>
      </c>
      <c r="E29" s="47">
        <v>275138998</v>
      </c>
      <c r="F29" s="47">
        <v>172011985</v>
      </c>
      <c r="G29" s="47">
        <v>110884835</v>
      </c>
      <c r="H29" s="47">
        <v>72549422</v>
      </c>
      <c r="I29" s="47">
        <v>33038428</v>
      </c>
      <c r="J29" s="47">
        <v>13605863</v>
      </c>
      <c r="K29" s="47">
        <v>-34804443</v>
      </c>
      <c r="L29" s="47">
        <v>26048000</v>
      </c>
      <c r="M29" s="47">
        <v>368991131</v>
      </c>
      <c r="N29" s="47">
        <v>604482012</v>
      </c>
      <c r="O29" s="47">
        <v>0</v>
      </c>
      <c r="P29" s="47">
        <v>1434053</v>
      </c>
      <c r="Q29" s="47">
        <v>1475</v>
      </c>
      <c r="R29" s="47">
        <v>1678184727</v>
      </c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>
        <v>973473143</v>
      </c>
      <c r="AE29" s="47"/>
      <c r="AF29" s="47" t="s">
        <v>84</v>
      </c>
    </row>
    <row r="30" spans="1:32">
      <c r="A30" s="47">
        <v>178402</v>
      </c>
      <c r="B30" s="47" t="s">
        <v>112</v>
      </c>
      <c r="C30" s="47">
        <v>2010</v>
      </c>
      <c r="D30" s="47">
        <v>1</v>
      </c>
      <c r="E30" s="47">
        <v>158912649</v>
      </c>
      <c r="F30" s="47">
        <v>23029242</v>
      </c>
      <c r="G30" s="47">
        <v>19167014</v>
      </c>
      <c r="H30" s="47">
        <v>32533413</v>
      </c>
      <c r="I30" s="47">
        <v>17411675</v>
      </c>
      <c r="J30" s="47">
        <v>32267621</v>
      </c>
      <c r="K30" s="47">
        <v>-15399016</v>
      </c>
      <c r="L30" s="47">
        <v>14087000</v>
      </c>
      <c r="M30" s="47">
        <v>34340166</v>
      </c>
      <c r="N30" s="47">
        <v>0</v>
      </c>
      <c r="O30" s="47">
        <v>0</v>
      </c>
      <c r="P30" s="47">
        <v>126831</v>
      </c>
      <c r="Q30" s="47">
        <v>0</v>
      </c>
      <c r="R30" s="47">
        <v>331875611</v>
      </c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>
        <v>34340166</v>
      </c>
      <c r="AE30" s="47"/>
      <c r="AF30" s="47" t="s">
        <v>84</v>
      </c>
    </row>
    <row r="31" spans="1:32">
      <c r="A31" s="47">
        <v>178411</v>
      </c>
      <c r="B31" s="47" t="s">
        <v>113</v>
      </c>
      <c r="C31" s="47">
        <v>2010</v>
      </c>
      <c r="D31" s="47">
        <v>1</v>
      </c>
      <c r="E31" s="47">
        <v>73990090</v>
      </c>
      <c r="F31" s="47">
        <v>32235557</v>
      </c>
      <c r="G31" s="47">
        <v>3250003</v>
      </c>
      <c r="H31" s="47">
        <v>6953685</v>
      </c>
      <c r="I31" s="47">
        <v>16665558</v>
      </c>
      <c r="J31" s="47">
        <v>10128230</v>
      </c>
      <c r="K31" s="47">
        <v>-8790825</v>
      </c>
      <c r="L31" s="47">
        <v>5265000</v>
      </c>
      <c r="M31" s="47">
        <v>11419106</v>
      </c>
      <c r="N31" s="47">
        <v>0</v>
      </c>
      <c r="O31" s="47">
        <v>0</v>
      </c>
      <c r="P31" s="47">
        <v>726933</v>
      </c>
      <c r="Q31" s="47">
        <v>0</v>
      </c>
      <c r="R31" s="47">
        <v>160634162</v>
      </c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>
        <v>11419106</v>
      </c>
      <c r="AE31" s="47"/>
      <c r="AF31" s="47" t="s">
        <v>84</v>
      </c>
    </row>
    <row r="32" spans="1:32">
      <c r="A32" s="47">
        <v>178420</v>
      </c>
      <c r="B32" s="47" t="s">
        <v>114</v>
      </c>
      <c r="C32" s="47">
        <v>2010</v>
      </c>
      <c r="D32" s="47">
        <v>1</v>
      </c>
      <c r="E32" s="47">
        <v>92977378</v>
      </c>
      <c r="F32" s="47">
        <v>11424696</v>
      </c>
      <c r="G32" s="47">
        <v>14980884</v>
      </c>
      <c r="H32" s="47">
        <v>19227583</v>
      </c>
      <c r="I32" s="47">
        <v>9975281</v>
      </c>
      <c r="J32" s="47">
        <v>16778694</v>
      </c>
      <c r="K32" s="47">
        <v>-9497862</v>
      </c>
      <c r="L32" s="47">
        <v>10069000</v>
      </c>
      <c r="M32" s="47">
        <v>21253468</v>
      </c>
      <c r="N32" s="47">
        <v>0</v>
      </c>
      <c r="O32" s="47">
        <v>0</v>
      </c>
      <c r="P32" s="47">
        <v>3945492</v>
      </c>
      <c r="Q32" s="47">
        <v>0</v>
      </c>
      <c r="R32" s="47">
        <v>200632476</v>
      </c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>
        <v>21253468</v>
      </c>
      <c r="AE32" s="47"/>
      <c r="AF32" s="47" t="s">
        <v>84</v>
      </c>
    </row>
    <row r="33" spans="1:32">
      <c r="A33" s="47">
        <v>178439</v>
      </c>
      <c r="B33" s="47" t="s">
        <v>115</v>
      </c>
      <c r="C33" s="47">
        <v>2010</v>
      </c>
      <c r="D33" s="47">
        <v>0</v>
      </c>
      <c r="E33" s="47">
        <v>3152368</v>
      </c>
      <c r="F33" s="47">
        <v>977238</v>
      </c>
      <c r="G33" s="47">
        <v>15596218</v>
      </c>
      <c r="H33" s="47">
        <v>7932460</v>
      </c>
      <c r="I33" s="47">
        <v>2389507</v>
      </c>
      <c r="J33" s="47">
        <v>51568638</v>
      </c>
      <c r="K33" s="47">
        <v>-901499</v>
      </c>
      <c r="L33" s="47">
        <v>0</v>
      </c>
      <c r="M33" s="47">
        <v>23109904</v>
      </c>
      <c r="N33" s="47"/>
      <c r="O33" s="47"/>
      <c r="P33" s="47">
        <v>80816</v>
      </c>
      <c r="Q33" s="47">
        <v>2974</v>
      </c>
      <c r="R33" s="47">
        <v>104807149</v>
      </c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>
        <v>23109904</v>
      </c>
      <c r="AE33" s="47"/>
      <c r="AF33" s="49" t="s">
        <v>84</v>
      </c>
    </row>
    <row r="34" spans="1:32">
      <c r="A34" s="47">
        <v>178448</v>
      </c>
      <c r="B34" s="47" t="s">
        <v>116</v>
      </c>
      <c r="C34" s="47">
        <v>2010</v>
      </c>
      <c r="D34" s="47">
        <v>4</v>
      </c>
      <c r="E34" s="47">
        <v>10476936</v>
      </c>
      <c r="F34" s="47">
        <v>0</v>
      </c>
      <c r="G34" s="47">
        <v>0</v>
      </c>
      <c r="H34" s="47">
        <v>2604916</v>
      </c>
      <c r="I34" s="47">
        <v>2565173</v>
      </c>
      <c r="J34" s="47">
        <v>2397450</v>
      </c>
      <c r="K34" s="47">
        <v>-3416304</v>
      </c>
      <c r="L34" s="47">
        <v>5984910</v>
      </c>
      <c r="M34" s="47">
        <v>2938718</v>
      </c>
      <c r="N34" s="47"/>
      <c r="O34" s="47"/>
      <c r="P34" s="47">
        <v>0</v>
      </c>
      <c r="Q34" s="47">
        <v>0</v>
      </c>
      <c r="R34" s="47">
        <v>26968103</v>
      </c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>
        <v>2938718</v>
      </c>
      <c r="AE34" s="47"/>
      <c r="AF34" s="47" t="s">
        <v>89</v>
      </c>
    </row>
    <row r="35" spans="1:32">
      <c r="A35" s="47">
        <v>178615</v>
      </c>
      <c r="B35" s="47" t="s">
        <v>117</v>
      </c>
      <c r="C35" s="47">
        <v>2010</v>
      </c>
      <c r="D35" s="47">
        <v>1</v>
      </c>
      <c r="E35" s="47">
        <v>45207727</v>
      </c>
      <c r="F35" s="47">
        <v>1058024</v>
      </c>
      <c r="G35" s="47">
        <v>2763171</v>
      </c>
      <c r="H35" s="47">
        <v>6308373</v>
      </c>
      <c r="I35" s="47">
        <v>9690856</v>
      </c>
      <c r="J35" s="47">
        <v>7893908</v>
      </c>
      <c r="K35" s="47">
        <v>-2536469</v>
      </c>
      <c r="L35" s="47">
        <v>793790</v>
      </c>
      <c r="M35" s="47">
        <v>20891683</v>
      </c>
      <c r="N35" s="47">
        <v>0</v>
      </c>
      <c r="O35" s="47">
        <v>0</v>
      </c>
      <c r="P35" s="47">
        <v>-8</v>
      </c>
      <c r="Q35" s="47">
        <v>0</v>
      </c>
      <c r="R35" s="47">
        <v>94607524</v>
      </c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>
        <v>20891683</v>
      </c>
      <c r="AE35" s="47"/>
      <c r="AF35" s="47" t="s">
        <v>84</v>
      </c>
    </row>
    <row r="36" spans="1:32">
      <c r="A36" s="47">
        <v>178624</v>
      </c>
      <c r="B36" s="47" t="s">
        <v>118</v>
      </c>
      <c r="C36" s="47">
        <v>2010</v>
      </c>
      <c r="D36" s="47">
        <v>1</v>
      </c>
      <c r="E36" s="47">
        <v>38902025</v>
      </c>
      <c r="F36" s="47">
        <v>420271</v>
      </c>
      <c r="G36" s="47">
        <v>468548</v>
      </c>
      <c r="H36" s="47">
        <v>3220600</v>
      </c>
      <c r="I36" s="47">
        <v>8114702</v>
      </c>
      <c r="J36" s="47">
        <v>7102435</v>
      </c>
      <c r="K36" s="47">
        <v>-5429540</v>
      </c>
      <c r="L36" s="47">
        <v>1359867</v>
      </c>
      <c r="M36" s="47">
        <v>10944077</v>
      </c>
      <c r="N36" s="47">
        <v>0</v>
      </c>
      <c r="O36" s="47">
        <v>0</v>
      </c>
      <c r="P36" s="47">
        <v>28952609</v>
      </c>
      <c r="Q36" s="47">
        <v>0</v>
      </c>
      <c r="R36" s="47">
        <v>99485134</v>
      </c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>
        <v>10944077</v>
      </c>
      <c r="AE36" s="47"/>
      <c r="AF36" s="47" t="s">
        <v>84</v>
      </c>
    </row>
    <row r="37" spans="1:32">
      <c r="A37" s="47">
        <v>178697</v>
      </c>
      <c r="B37" s="47" t="s">
        <v>119</v>
      </c>
      <c r="C37" s="47">
        <v>2010</v>
      </c>
      <c r="D37" s="47">
        <v>2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>
        <v>12331616</v>
      </c>
      <c r="T37" s="47">
        <v>0</v>
      </c>
      <c r="U37" s="47">
        <v>90015</v>
      </c>
      <c r="V37" s="47">
        <v>491058</v>
      </c>
      <c r="W37" s="47">
        <v>2110749</v>
      </c>
      <c r="X37" s="47">
        <v>9726614</v>
      </c>
      <c r="Y37" s="47">
        <v>2577577</v>
      </c>
      <c r="Z37" s="47">
        <v>2723125</v>
      </c>
      <c r="AA37" s="47">
        <v>0</v>
      </c>
      <c r="AB37" s="47">
        <v>0</v>
      </c>
      <c r="AC37" s="47">
        <v>45714846</v>
      </c>
      <c r="AD37" s="47"/>
      <c r="AE37" s="47">
        <v>2577577</v>
      </c>
      <c r="AF37" s="47" t="s">
        <v>81</v>
      </c>
    </row>
    <row r="38" spans="1:32">
      <c r="A38" s="47">
        <v>178721</v>
      </c>
      <c r="B38" s="47" t="s">
        <v>120</v>
      </c>
      <c r="C38" s="47">
        <v>2010</v>
      </c>
      <c r="D38" s="47">
        <v>2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>
        <v>32904927</v>
      </c>
      <c r="T38" s="47">
        <v>0</v>
      </c>
      <c r="U38" s="47">
        <v>0</v>
      </c>
      <c r="V38" s="47">
        <v>4348534</v>
      </c>
      <c r="W38" s="47">
        <v>8446400</v>
      </c>
      <c r="X38" s="47">
        <v>18509021</v>
      </c>
      <c r="Y38" s="47">
        <v>3943941</v>
      </c>
      <c r="Z38" s="47">
        <v>0</v>
      </c>
      <c r="AA38" s="47">
        <v>0</v>
      </c>
      <c r="AB38" s="47">
        <v>0</v>
      </c>
      <c r="AC38" s="47">
        <v>68206549</v>
      </c>
      <c r="AD38" s="47"/>
      <c r="AE38" s="47">
        <v>3943941</v>
      </c>
      <c r="AF38" s="47" t="s">
        <v>81</v>
      </c>
    </row>
    <row r="39" spans="1:32">
      <c r="A39" s="47">
        <v>178785</v>
      </c>
      <c r="B39" s="47" t="s">
        <v>121</v>
      </c>
      <c r="C39" s="47">
        <v>2010</v>
      </c>
      <c r="D39" s="47">
        <v>4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 t="s">
        <v>89</v>
      </c>
    </row>
    <row r="40" spans="1:32">
      <c r="A40" s="47">
        <v>179043</v>
      </c>
      <c r="B40" s="47" t="s">
        <v>122</v>
      </c>
      <c r="C40" s="47">
        <v>2010</v>
      </c>
      <c r="D40" s="47">
        <v>2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>
        <v>15045591</v>
      </c>
      <c r="T40" s="47">
        <v>58182</v>
      </c>
      <c r="U40" s="47">
        <v>168495</v>
      </c>
      <c r="V40" s="47">
        <v>5259144</v>
      </c>
      <c r="W40" s="47">
        <v>5070521</v>
      </c>
      <c r="X40" s="47">
        <v>9547518</v>
      </c>
      <c r="Y40" s="47">
        <v>8434753</v>
      </c>
      <c r="Z40" s="47">
        <v>3207885</v>
      </c>
      <c r="AA40" s="47">
        <v>0</v>
      </c>
      <c r="AB40" s="47">
        <v>39532549</v>
      </c>
      <c r="AC40" s="47">
        <v>87040991</v>
      </c>
      <c r="AD40" s="47"/>
      <c r="AE40" s="47">
        <v>47967302</v>
      </c>
      <c r="AF40" s="47" t="s">
        <v>81</v>
      </c>
    </row>
    <row r="41" spans="1:32">
      <c r="A41" s="47">
        <v>179113</v>
      </c>
      <c r="B41" s="47" t="s">
        <v>123</v>
      </c>
      <c r="C41" s="47">
        <v>2010</v>
      </c>
      <c r="D41" s="47">
        <v>4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 t="s">
        <v>89</v>
      </c>
    </row>
    <row r="42" spans="1:32">
      <c r="A42" s="47">
        <v>179159</v>
      </c>
      <c r="B42" s="47" t="s">
        <v>124</v>
      </c>
      <c r="C42" s="47">
        <v>2010</v>
      </c>
      <c r="D42" s="47">
        <v>2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>
        <v>211340096</v>
      </c>
      <c r="T42" s="47">
        <v>37673576</v>
      </c>
      <c r="U42" s="47">
        <v>15855193</v>
      </c>
      <c r="V42" s="47">
        <v>44753400</v>
      </c>
      <c r="W42" s="47">
        <v>19754662</v>
      </c>
      <c r="X42" s="47">
        <v>53011229</v>
      </c>
      <c r="Y42" s="47">
        <v>39018286</v>
      </c>
      <c r="Z42" s="47">
        <v>3433850</v>
      </c>
      <c r="AA42" s="47">
        <v>202030696</v>
      </c>
      <c r="AB42" s="47">
        <v>0</v>
      </c>
      <c r="AC42" s="47">
        <v>626870988</v>
      </c>
      <c r="AD42" s="47"/>
      <c r="AE42" s="47">
        <v>241048982</v>
      </c>
      <c r="AF42" s="47" t="s">
        <v>81</v>
      </c>
    </row>
    <row r="43" spans="1:32">
      <c r="A43" s="47">
        <v>179283</v>
      </c>
      <c r="B43" s="47" t="s">
        <v>125</v>
      </c>
      <c r="C43" s="47">
        <v>2010</v>
      </c>
      <c r="D43" s="47">
        <v>0</v>
      </c>
      <c r="E43" s="47">
        <v>99364987</v>
      </c>
      <c r="F43" s="47">
        <v>0</v>
      </c>
      <c r="G43" s="47">
        <v>0</v>
      </c>
      <c r="H43" s="47">
        <v>19900392</v>
      </c>
      <c r="I43" s="47">
        <v>21886822</v>
      </c>
      <c r="J43" s="47">
        <v>41058453</v>
      </c>
      <c r="K43" s="47">
        <v>-19202418</v>
      </c>
      <c r="L43" s="47">
        <v>27994242</v>
      </c>
      <c r="M43" s="47">
        <v>14680860</v>
      </c>
      <c r="N43" s="47"/>
      <c r="O43" s="47"/>
      <c r="P43" s="47">
        <v>0</v>
      </c>
      <c r="Q43" s="47">
        <v>0</v>
      </c>
      <c r="R43" s="47">
        <v>224885756</v>
      </c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>
        <v>14680860</v>
      </c>
      <c r="AE43" s="47"/>
      <c r="AF43" s="49" t="s">
        <v>89</v>
      </c>
    </row>
    <row r="44" spans="1:32">
      <c r="A44" s="47">
        <v>179292</v>
      </c>
      <c r="B44" s="47" t="s">
        <v>126</v>
      </c>
      <c r="C44" s="47">
        <v>2010</v>
      </c>
      <c r="D44" s="47">
        <v>4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 t="s">
        <v>89</v>
      </c>
    </row>
    <row r="45" spans="1:32">
      <c r="A45" s="47">
        <v>179308</v>
      </c>
      <c r="B45" s="47" t="s">
        <v>127</v>
      </c>
      <c r="C45" s="47">
        <v>2010</v>
      </c>
      <c r="D45" s="47">
        <v>4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 t="s">
        <v>89</v>
      </c>
    </row>
    <row r="46" spans="1:32">
      <c r="A46" s="47">
        <v>179326</v>
      </c>
      <c r="B46" s="47" t="s">
        <v>128</v>
      </c>
      <c r="C46" s="47">
        <v>2010</v>
      </c>
      <c r="D46" s="47">
        <v>2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>
        <v>14070473</v>
      </c>
      <c r="T46" s="47">
        <v>0</v>
      </c>
      <c r="U46" s="47">
        <v>0</v>
      </c>
      <c r="V46" s="47">
        <v>2616657</v>
      </c>
      <c r="W46" s="47">
        <v>7395662</v>
      </c>
      <c r="X46" s="47">
        <v>5441884</v>
      </c>
      <c r="Y46" s="47">
        <v>4085811</v>
      </c>
      <c r="Z46" s="47">
        <v>0</v>
      </c>
      <c r="AA46" s="47">
        <v>0</v>
      </c>
      <c r="AB46" s="47">
        <v>0</v>
      </c>
      <c r="AC46" s="47">
        <v>33610487</v>
      </c>
      <c r="AD46" s="47"/>
      <c r="AE46" s="47">
        <v>4085811</v>
      </c>
      <c r="AF46" s="47" t="s">
        <v>81</v>
      </c>
    </row>
    <row r="47" spans="1:32">
      <c r="A47" s="47">
        <v>179344</v>
      </c>
      <c r="B47" s="47" t="s">
        <v>129</v>
      </c>
      <c r="C47" s="47">
        <v>2010</v>
      </c>
      <c r="D47" s="47">
        <v>4</v>
      </c>
      <c r="E47" s="47">
        <v>3444087</v>
      </c>
      <c r="F47" s="47">
        <v>0</v>
      </c>
      <c r="G47" s="47">
        <v>498567</v>
      </c>
      <c r="H47" s="47">
        <v>1096142</v>
      </c>
      <c r="I47" s="47">
        <v>1575396</v>
      </c>
      <c r="J47" s="47">
        <v>2387785</v>
      </c>
      <c r="K47" s="47">
        <v>-721422</v>
      </c>
      <c r="L47" s="47">
        <v>1955918</v>
      </c>
      <c r="M47" s="47">
        <v>511340</v>
      </c>
      <c r="N47" s="47"/>
      <c r="O47" s="47"/>
      <c r="P47" s="47">
        <v>23381</v>
      </c>
      <c r="Q47" s="47">
        <v>70758</v>
      </c>
      <c r="R47" s="47">
        <v>11492616</v>
      </c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>
        <v>511340</v>
      </c>
      <c r="AE47" s="47"/>
      <c r="AF47" s="47" t="s">
        <v>89</v>
      </c>
    </row>
    <row r="48" spans="1:32">
      <c r="A48" s="47">
        <v>179539</v>
      </c>
      <c r="B48" s="47" t="s">
        <v>130</v>
      </c>
      <c r="C48" s="47">
        <v>2010</v>
      </c>
      <c r="D48" s="47">
        <v>4</v>
      </c>
      <c r="E48" s="47">
        <v>9083746</v>
      </c>
      <c r="F48" s="47">
        <v>0</v>
      </c>
      <c r="G48" s="47">
        <v>400788</v>
      </c>
      <c r="H48" s="47">
        <v>3582775</v>
      </c>
      <c r="I48" s="47">
        <v>1902261</v>
      </c>
      <c r="J48" s="47">
        <v>4800500</v>
      </c>
      <c r="K48" s="47">
        <v>-3746082</v>
      </c>
      <c r="L48" s="47">
        <v>5772136</v>
      </c>
      <c r="M48" s="47">
        <v>3127686</v>
      </c>
      <c r="N48" s="47"/>
      <c r="O48" s="47"/>
      <c r="P48" s="47">
        <v>2934342</v>
      </c>
      <c r="Q48" s="47">
        <v>0</v>
      </c>
      <c r="R48" s="47">
        <v>31604234</v>
      </c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>
        <v>3127686</v>
      </c>
      <c r="AE48" s="47"/>
      <c r="AF48" s="47" t="s">
        <v>89</v>
      </c>
    </row>
    <row r="49" spans="1:32">
      <c r="A49" s="47">
        <v>179548</v>
      </c>
      <c r="B49" s="47" t="s">
        <v>131</v>
      </c>
      <c r="C49" s="47">
        <v>2010</v>
      </c>
      <c r="D49" s="47">
        <v>2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>
        <v>8486294</v>
      </c>
      <c r="T49" s="47">
        <v>0</v>
      </c>
      <c r="U49" s="47">
        <v>0</v>
      </c>
      <c r="V49" s="47">
        <v>1300940</v>
      </c>
      <c r="W49" s="47">
        <v>1856246</v>
      </c>
      <c r="X49" s="47">
        <v>3272859</v>
      </c>
      <c r="Y49" s="47">
        <v>4169581</v>
      </c>
      <c r="Z49" s="47">
        <v>0</v>
      </c>
      <c r="AA49" s="47">
        <v>0</v>
      </c>
      <c r="AB49" s="47">
        <v>0</v>
      </c>
      <c r="AC49" s="47">
        <v>19085920</v>
      </c>
      <c r="AD49" s="47"/>
      <c r="AE49" s="47">
        <v>4169581</v>
      </c>
      <c r="AF49" s="47" t="s">
        <v>81</v>
      </c>
    </row>
    <row r="50" spans="1:32">
      <c r="A50" s="47">
        <v>179557</v>
      </c>
      <c r="B50" s="47" t="s">
        <v>132</v>
      </c>
      <c r="C50" s="47">
        <v>2010</v>
      </c>
      <c r="D50" s="47">
        <v>1</v>
      </c>
      <c r="E50" s="47">
        <v>55523462</v>
      </c>
      <c r="F50" s="47">
        <v>694072</v>
      </c>
      <c r="G50" s="47">
        <v>9718510</v>
      </c>
      <c r="H50" s="47">
        <v>12194951</v>
      </c>
      <c r="I50" s="47">
        <v>15666031</v>
      </c>
      <c r="J50" s="47">
        <v>13353894</v>
      </c>
      <c r="K50" s="47">
        <v>-11397075</v>
      </c>
      <c r="L50" s="47">
        <v>26246897</v>
      </c>
      <c r="M50" s="47">
        <v>25839194</v>
      </c>
      <c r="N50" s="47">
        <v>0</v>
      </c>
      <c r="O50" s="47">
        <v>0</v>
      </c>
      <c r="P50" s="47">
        <v>0</v>
      </c>
      <c r="Q50" s="47">
        <v>0</v>
      </c>
      <c r="R50" s="47">
        <v>159237011</v>
      </c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>
        <v>25839194</v>
      </c>
      <c r="AE50" s="47"/>
      <c r="AF50" s="47" t="s">
        <v>84</v>
      </c>
    </row>
    <row r="51" spans="1:32">
      <c r="A51" s="47">
        <v>179566</v>
      </c>
      <c r="B51" s="47" t="s">
        <v>133</v>
      </c>
      <c r="C51" s="47">
        <v>2010</v>
      </c>
      <c r="D51" s="47">
        <v>1</v>
      </c>
      <c r="E51" s="47">
        <v>108210872</v>
      </c>
      <c r="F51" s="47">
        <v>18172000</v>
      </c>
      <c r="G51" s="47">
        <v>9020741</v>
      </c>
      <c r="H51" s="47">
        <v>28847233</v>
      </c>
      <c r="I51" s="47">
        <v>15851732</v>
      </c>
      <c r="J51" s="47">
        <v>21033698</v>
      </c>
      <c r="K51" s="47">
        <v>-16270683</v>
      </c>
      <c r="L51" s="47">
        <v>24685951</v>
      </c>
      <c r="M51" s="47">
        <v>42993104</v>
      </c>
      <c r="N51" s="47">
        <v>0</v>
      </c>
      <c r="O51" s="47">
        <v>0</v>
      </c>
      <c r="P51" s="47">
        <v>1088747</v>
      </c>
      <c r="Q51" s="47">
        <v>0</v>
      </c>
      <c r="R51" s="47">
        <v>269904078</v>
      </c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>
        <v>42993104</v>
      </c>
      <c r="AE51" s="47"/>
      <c r="AF51" s="47" t="s">
        <v>84</v>
      </c>
    </row>
    <row r="52" spans="1:32">
      <c r="A52" s="47">
        <v>179645</v>
      </c>
      <c r="B52" s="47" t="s">
        <v>134</v>
      </c>
      <c r="C52" s="47">
        <v>2010</v>
      </c>
      <c r="D52" s="47">
        <v>4</v>
      </c>
      <c r="E52" s="47">
        <v>7410866</v>
      </c>
      <c r="F52" s="47">
        <v>0</v>
      </c>
      <c r="G52" s="47">
        <v>619280</v>
      </c>
      <c r="H52" s="47">
        <v>0</v>
      </c>
      <c r="I52" s="47">
        <v>2286666</v>
      </c>
      <c r="J52" s="47">
        <v>3368138</v>
      </c>
      <c r="K52" s="47">
        <v>-1401025</v>
      </c>
      <c r="L52" s="47">
        <v>995940</v>
      </c>
      <c r="M52" s="47">
        <v>2175184</v>
      </c>
      <c r="N52" s="47"/>
      <c r="O52" s="47"/>
      <c r="P52" s="47">
        <v>2993485</v>
      </c>
      <c r="Q52" s="47">
        <v>1</v>
      </c>
      <c r="R52" s="47">
        <v>19849559</v>
      </c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>
        <v>2175184</v>
      </c>
      <c r="AE52" s="47"/>
      <c r="AF52" s="47" t="s">
        <v>89</v>
      </c>
    </row>
    <row r="53" spans="1:32">
      <c r="A53" s="47">
        <v>179715</v>
      </c>
      <c r="B53" s="47" t="s">
        <v>135</v>
      </c>
      <c r="C53" s="47">
        <v>2010</v>
      </c>
      <c r="D53" s="47">
        <v>4</v>
      </c>
      <c r="E53" s="47">
        <v>9380998</v>
      </c>
      <c r="F53" s="47">
        <v>0</v>
      </c>
      <c r="G53" s="47">
        <v>0</v>
      </c>
      <c r="H53" s="47">
        <v>1054618</v>
      </c>
      <c r="I53" s="47">
        <v>929797</v>
      </c>
      <c r="J53" s="47">
        <v>3059896</v>
      </c>
      <c r="K53" s="47">
        <v>-1159713</v>
      </c>
      <c r="L53" s="47">
        <v>4736315</v>
      </c>
      <c r="M53" s="47">
        <v>1853478</v>
      </c>
      <c r="N53" s="47"/>
      <c r="O53" s="47"/>
      <c r="P53" s="47">
        <v>1960436</v>
      </c>
      <c r="Q53" s="47">
        <v>0</v>
      </c>
      <c r="R53" s="47">
        <v>22975538</v>
      </c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>
        <v>1853478</v>
      </c>
      <c r="AE53" s="47"/>
      <c r="AF53" s="47" t="s">
        <v>89</v>
      </c>
    </row>
    <row r="54" spans="1:32">
      <c r="A54" s="47">
        <v>179867</v>
      </c>
      <c r="B54" s="47" t="s">
        <v>136</v>
      </c>
      <c r="C54" s="47">
        <v>2010</v>
      </c>
      <c r="D54" s="47">
        <v>2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>
        <v>1089879000</v>
      </c>
      <c r="T54" s="47">
        <v>472493000</v>
      </c>
      <c r="U54" s="47">
        <v>19741000</v>
      </c>
      <c r="V54" s="47">
        <v>142317000</v>
      </c>
      <c r="W54" s="47">
        <v>64731000</v>
      </c>
      <c r="X54" s="47">
        <v>100753000</v>
      </c>
      <c r="Y54" s="47">
        <v>91487000</v>
      </c>
      <c r="Z54" s="47">
        <v>0</v>
      </c>
      <c r="AA54" s="47">
        <v>0</v>
      </c>
      <c r="AB54" s="47">
        <v>0</v>
      </c>
      <c r="AC54" s="47">
        <v>1981401000</v>
      </c>
      <c r="AD54" s="47"/>
      <c r="AE54" s="47">
        <v>91487000</v>
      </c>
      <c r="AF54" s="47" t="s">
        <v>81</v>
      </c>
    </row>
    <row r="55" spans="1:32">
      <c r="A55" s="47">
        <v>179894</v>
      </c>
      <c r="B55" s="47" t="s">
        <v>137</v>
      </c>
      <c r="C55" s="47">
        <v>2010</v>
      </c>
      <c r="D55" s="47">
        <v>2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>
        <v>72704793</v>
      </c>
      <c r="T55" s="47">
        <v>0</v>
      </c>
      <c r="U55" s="47">
        <v>962634</v>
      </c>
      <c r="V55" s="47">
        <v>37099144</v>
      </c>
      <c r="W55" s="47">
        <v>13998866</v>
      </c>
      <c r="X55" s="47">
        <v>46076916</v>
      </c>
      <c r="Y55" s="47">
        <v>6809834</v>
      </c>
      <c r="Z55" s="47">
        <v>0</v>
      </c>
      <c r="AA55" s="47">
        <v>0</v>
      </c>
      <c r="AB55" s="47">
        <v>422674</v>
      </c>
      <c r="AC55" s="47">
        <v>178297686</v>
      </c>
      <c r="AD55" s="47"/>
      <c r="AE55" s="47">
        <v>7232508</v>
      </c>
      <c r="AF55" s="47" t="s">
        <v>81</v>
      </c>
    </row>
    <row r="56" spans="1:32">
      <c r="A56" s="47">
        <v>179919</v>
      </c>
      <c r="B56" s="47" t="s">
        <v>138</v>
      </c>
      <c r="C56" s="47">
        <v>2010</v>
      </c>
      <c r="D56" s="47">
        <v>5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>
        <v>2484805</v>
      </c>
      <c r="T56" s="47">
        <v>0</v>
      </c>
      <c r="U56" s="47">
        <v>0</v>
      </c>
      <c r="V56" s="47">
        <v>1101415</v>
      </c>
      <c r="W56" s="47">
        <v>775191</v>
      </c>
      <c r="X56" s="47">
        <v>1646128</v>
      </c>
      <c r="Y56" s="47">
        <v>1251910</v>
      </c>
      <c r="Z56" s="47">
        <v>0</v>
      </c>
      <c r="AA56" s="47"/>
      <c r="AB56" s="47"/>
      <c r="AC56" s="47">
        <v>7259449</v>
      </c>
      <c r="AD56" s="47"/>
      <c r="AE56" s="47">
        <v>1251910</v>
      </c>
      <c r="AF56" s="47" t="s">
        <v>87</v>
      </c>
    </row>
    <row r="57" spans="1:32">
      <c r="A57" s="47">
        <v>179946</v>
      </c>
      <c r="B57" s="47" t="s">
        <v>139</v>
      </c>
      <c r="C57" s="47">
        <v>2010</v>
      </c>
      <c r="D57" s="47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>
        <v>6315445</v>
      </c>
      <c r="T57" s="47">
        <v>134607</v>
      </c>
      <c r="U57" s="47">
        <v>0</v>
      </c>
      <c r="V57" s="47">
        <v>2281348</v>
      </c>
      <c r="W57" s="47">
        <v>5426301</v>
      </c>
      <c r="X57" s="47">
        <v>4757469</v>
      </c>
      <c r="Y57" s="47">
        <v>4700340</v>
      </c>
      <c r="Z57" s="47">
        <v>0</v>
      </c>
      <c r="AA57" s="47">
        <v>0</v>
      </c>
      <c r="AB57" s="47">
        <v>0</v>
      </c>
      <c r="AC57" s="47">
        <v>23615510</v>
      </c>
      <c r="AD57" s="47"/>
      <c r="AE57" s="47">
        <v>4700340</v>
      </c>
      <c r="AF57" s="47" t="s">
        <v>81</v>
      </c>
    </row>
    <row r="58" spans="1:32">
      <c r="A58" s="47">
        <v>179955</v>
      </c>
      <c r="B58" s="47" t="s">
        <v>140</v>
      </c>
      <c r="C58" s="47">
        <v>2010</v>
      </c>
      <c r="D58" s="47">
        <v>2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>
        <v>9221366</v>
      </c>
      <c r="T58" s="47">
        <v>0</v>
      </c>
      <c r="U58" s="47">
        <v>0</v>
      </c>
      <c r="V58" s="47">
        <v>2221745</v>
      </c>
      <c r="W58" s="47">
        <v>6269536</v>
      </c>
      <c r="X58" s="47">
        <v>6079969</v>
      </c>
      <c r="Y58" s="47">
        <v>6948924</v>
      </c>
      <c r="Z58" s="47">
        <v>0</v>
      </c>
      <c r="AA58" s="47">
        <v>0</v>
      </c>
      <c r="AB58" s="47">
        <v>0</v>
      </c>
      <c r="AC58" s="47">
        <v>30741540</v>
      </c>
      <c r="AD58" s="47"/>
      <c r="AE58" s="47">
        <v>6948924</v>
      </c>
      <c r="AF58" s="47" t="s">
        <v>81</v>
      </c>
    </row>
    <row r="59" spans="1:32">
      <c r="A59" s="47">
        <v>179964</v>
      </c>
      <c r="B59" s="47" t="s">
        <v>141</v>
      </c>
      <c r="C59" s="47">
        <v>2010</v>
      </c>
      <c r="D59" s="47">
        <v>2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>
        <v>9964122</v>
      </c>
      <c r="T59" s="47">
        <v>0</v>
      </c>
      <c r="U59" s="47">
        <v>0</v>
      </c>
      <c r="V59" s="47">
        <v>1715498</v>
      </c>
      <c r="W59" s="47">
        <v>3547598</v>
      </c>
      <c r="X59" s="47">
        <v>5590079</v>
      </c>
      <c r="Y59" s="47">
        <v>3746666</v>
      </c>
      <c r="Z59" s="47">
        <v>0</v>
      </c>
      <c r="AA59" s="47">
        <v>0</v>
      </c>
      <c r="AB59" s="47">
        <v>0</v>
      </c>
      <c r="AC59" s="47">
        <v>24563963</v>
      </c>
      <c r="AD59" s="47"/>
      <c r="AE59" s="47">
        <v>3746666</v>
      </c>
      <c r="AF59" s="47" t="s">
        <v>81</v>
      </c>
    </row>
    <row r="60" spans="1:32">
      <c r="A60" s="47">
        <v>262031</v>
      </c>
      <c r="B60" s="47" t="s">
        <v>142</v>
      </c>
      <c r="C60" s="47">
        <v>2010</v>
      </c>
      <c r="D60" s="47">
        <v>4</v>
      </c>
      <c r="E60" s="47">
        <v>28909095</v>
      </c>
      <c r="F60" s="47">
        <v>0</v>
      </c>
      <c r="G60" s="47">
        <v>0</v>
      </c>
      <c r="H60" s="47">
        <v>2380659</v>
      </c>
      <c r="I60" s="47">
        <v>3997637</v>
      </c>
      <c r="J60" s="47">
        <v>7896029</v>
      </c>
      <c r="K60" s="47">
        <v>-3964864</v>
      </c>
      <c r="L60" s="47">
        <v>2843172</v>
      </c>
      <c r="M60" s="47">
        <v>3338506</v>
      </c>
      <c r="N60" s="47"/>
      <c r="O60" s="47"/>
      <c r="P60" s="47">
        <v>0</v>
      </c>
      <c r="Q60" s="47">
        <v>0</v>
      </c>
      <c r="R60" s="47">
        <v>49365098</v>
      </c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>
        <v>3338506</v>
      </c>
      <c r="AE60" s="47"/>
      <c r="AF60" s="47" t="s">
        <v>89</v>
      </c>
    </row>
    <row r="61" spans="1:32">
      <c r="A61" s="47">
        <v>440305</v>
      </c>
      <c r="B61" s="47" t="s">
        <v>143</v>
      </c>
      <c r="C61" s="47">
        <v>2010</v>
      </c>
      <c r="D61" s="47">
        <v>4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 t="s">
        <v>89</v>
      </c>
    </row>
    <row r="62" spans="1:32">
      <c r="A62" s="47">
        <v>442000</v>
      </c>
      <c r="B62" s="47" t="s">
        <v>144</v>
      </c>
      <c r="C62" s="47">
        <v>2010</v>
      </c>
      <c r="D62" s="47">
        <v>4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 t="s">
        <v>89</v>
      </c>
    </row>
    <row r="63" spans="1:32">
      <c r="A63" s="47">
        <v>445267</v>
      </c>
      <c r="B63" s="47" t="s">
        <v>145</v>
      </c>
      <c r="C63" s="47">
        <v>2010</v>
      </c>
      <c r="D63" s="47">
        <v>2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 t="s">
        <v>81</v>
      </c>
    </row>
    <row r="64" spans="1:32">
      <c r="A64" s="47">
        <v>450137</v>
      </c>
      <c r="B64" s="47" t="s">
        <v>146</v>
      </c>
      <c r="C64" s="47">
        <v>2010</v>
      </c>
      <c r="D64" s="47">
        <v>4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94 - Expenses by Function</vt:lpstr>
      <vt:lpstr>Table 94a- Expenses Trend</vt:lpstr>
      <vt:lpstr>pivot</vt:lpstr>
      <vt:lpstr>data</vt:lpstr>
      <vt:lpstr>'Table 94 - Expenses by Function'!Print_Area</vt:lpstr>
      <vt:lpstr>'Table 94a- Expenses Trend'!Print_Area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echamber</cp:lastModifiedBy>
  <cp:lastPrinted>2010-03-09T21:39:06Z</cp:lastPrinted>
  <dcterms:created xsi:type="dcterms:W3CDTF">2003-06-20T13:44:00Z</dcterms:created>
  <dcterms:modified xsi:type="dcterms:W3CDTF">2011-08-26T20:02:14Z</dcterms:modified>
</cp:coreProperties>
</file>