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-120" windowWidth="18885" windowHeight="10410"/>
  </bookViews>
  <sheets>
    <sheet name="Table 16 09" sheetId="1" r:id="rId1"/>
    <sheet name="Compare" sheetId="3" state="hidden" r:id="rId2"/>
    <sheet name="Table 16 - Financial Aid Aw 08" sheetId="2" state="hidden" r:id="rId3"/>
  </sheets>
  <definedNames>
    <definedName name="_xlnm.Print_Area" localSheetId="0">'Table 16 09'!$A$1:$L$101</definedName>
  </definedNames>
  <calcPr calcId="125725"/>
</workbook>
</file>

<file path=xl/calcChain.xml><?xml version="1.0" encoding="utf-8"?>
<calcChain xmlns="http://schemas.openxmlformats.org/spreadsheetml/2006/main">
  <c r="B85" i="1"/>
  <c r="C85"/>
  <c r="C91" l="1"/>
  <c r="D91"/>
  <c r="E91"/>
  <c r="F91"/>
  <c r="G91"/>
  <c r="H91"/>
  <c r="I91"/>
  <c r="J91"/>
  <c r="K91"/>
  <c r="B91"/>
  <c r="D85"/>
  <c r="E85"/>
  <c r="F85"/>
  <c r="G85"/>
  <c r="H85"/>
  <c r="I85"/>
  <c r="J85"/>
  <c r="K85"/>
  <c r="C44"/>
  <c r="D44"/>
  <c r="E44"/>
  <c r="F44"/>
  <c r="G44"/>
  <c r="H44"/>
  <c r="I44"/>
  <c r="J44"/>
  <c r="K44"/>
  <c r="B44"/>
  <c r="C26"/>
  <c r="D26"/>
  <c r="E26"/>
  <c r="F26"/>
  <c r="G26"/>
  <c r="H26"/>
  <c r="I26"/>
  <c r="J26"/>
  <c r="K26"/>
  <c r="B26"/>
  <c r="B65" i="3"/>
  <c r="C89"/>
  <c r="D89"/>
  <c r="E89"/>
  <c r="F89"/>
  <c r="G89"/>
  <c r="H89"/>
  <c r="I89"/>
  <c r="J89"/>
  <c r="K89"/>
  <c r="C90"/>
  <c r="D90"/>
  <c r="E90"/>
  <c r="F90"/>
  <c r="G90"/>
  <c r="H90"/>
  <c r="I90"/>
  <c r="J90"/>
  <c r="K90"/>
  <c r="B90"/>
  <c r="B89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C62"/>
  <c r="D62"/>
  <c r="E62"/>
  <c r="F62"/>
  <c r="G62"/>
  <c r="H62"/>
  <c r="I62"/>
  <c r="J62"/>
  <c r="K62"/>
  <c r="B62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36"/>
  <c r="C36"/>
  <c r="D36"/>
  <c r="E36"/>
  <c r="F36"/>
  <c r="G36"/>
  <c r="H36"/>
  <c r="I36"/>
  <c r="J36"/>
  <c r="K3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39"/>
  <c r="C39"/>
  <c r="D39"/>
  <c r="E39"/>
  <c r="F39"/>
  <c r="G39"/>
  <c r="H39"/>
  <c r="I39"/>
  <c r="J39"/>
  <c r="K39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C30"/>
  <c r="D30"/>
  <c r="E30"/>
  <c r="F30"/>
  <c r="G30"/>
  <c r="H30"/>
  <c r="I30"/>
  <c r="J30"/>
  <c r="K30"/>
  <c r="B30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C13"/>
  <c r="D13"/>
  <c r="E13"/>
  <c r="F13"/>
  <c r="G13"/>
  <c r="H13"/>
  <c r="I13"/>
  <c r="J13"/>
  <c r="K13"/>
  <c r="B13"/>
  <c r="K44" i="2"/>
  <c r="J44"/>
  <c r="K26"/>
  <c r="J26"/>
  <c r="B46" i="1" l="1"/>
  <c r="H46"/>
  <c r="D46"/>
  <c r="B93"/>
  <c r="H93"/>
  <c r="D93"/>
  <c r="K46" i="2"/>
  <c r="K95" s="1"/>
  <c r="J46" i="1"/>
  <c r="F46"/>
  <c r="J93"/>
  <c r="F93"/>
  <c r="J46" i="2"/>
  <c r="J95" s="1"/>
  <c r="G46" i="1"/>
  <c r="C46"/>
  <c r="I46"/>
  <c r="K93"/>
  <c r="G93"/>
  <c r="C93"/>
  <c r="J26" i="3"/>
  <c r="K26"/>
  <c r="J44"/>
  <c r="I93" i="1"/>
  <c r="E93"/>
  <c r="E46"/>
  <c r="K46"/>
  <c r="K44" i="3"/>
  <c r="K46" s="1"/>
  <c r="K95" s="1"/>
  <c r="C95" i="1" l="1"/>
  <c r="B95"/>
  <c r="J95"/>
  <c r="K95"/>
  <c r="D95"/>
  <c r="H95"/>
  <c r="G95"/>
  <c r="F95"/>
  <c r="E95"/>
  <c r="I95"/>
  <c r="J46" i="3"/>
  <c r="J95" s="1"/>
</calcChain>
</file>

<file path=xl/sharedStrings.xml><?xml version="1.0" encoding="utf-8"?>
<sst xmlns="http://schemas.openxmlformats.org/spreadsheetml/2006/main" count="393" uniqueCount="145">
  <si>
    <t>SOURCES</t>
  </si>
  <si>
    <t>INST.</t>
  </si>
  <si>
    <t>MATCHING</t>
  </si>
  <si>
    <t>GRANTS</t>
  </si>
  <si>
    <t>MISSOURI</t>
  </si>
  <si>
    <t>TOTAL</t>
  </si>
  <si>
    <t>INSTITUTION</t>
  </si>
  <si>
    <t>TITLE IV</t>
  </si>
  <si>
    <t>FUNDS</t>
  </si>
  <si>
    <t>TUITION WAIVERS</t>
  </si>
  <si>
    <t>LOANS</t>
  </si>
  <si>
    <t>JOBS</t>
  </si>
  <si>
    <t>AWARDS</t>
  </si>
  <si>
    <t>PUBLIC BACCALAUREATE AND HIGHER DEGREE-GRANTING INSTITUTIONS</t>
  </si>
  <si>
    <t xml:space="preserve">HARRIS-STOWE </t>
  </si>
  <si>
    <t xml:space="preserve">LINCOLN </t>
  </si>
  <si>
    <t xml:space="preserve">MISSOURI SOUTHERN </t>
  </si>
  <si>
    <t>MISSOURI WESTERN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</si>
  <si>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</si>
  <si>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</si>
  <si>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</si>
  <si>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</si>
  <si>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</si>
  <si>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</si>
  <si>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</si>
  <si>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</si>
  <si>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</si>
  <si>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 xml:space="preserve">EAST CENTRAL </t>
  </si>
  <si>
    <t>JEFFERSON</t>
  </si>
  <si>
    <t>LINN STATE</t>
  </si>
  <si>
    <t xml:space="preserve">MINERAL AREA </t>
  </si>
  <si>
    <t xml:space="preserve">MOBERLY </t>
  </si>
  <si>
    <t>NORTH CENTRAL</t>
  </si>
  <si>
    <t>OZARKS TECH.</t>
  </si>
  <si>
    <t>STATE FAIR</t>
  </si>
  <si>
    <t>ST. CHARLES</t>
  </si>
  <si>
    <t>THREE RIVERS</t>
  </si>
  <si>
    <t>PUBLIC INSTITUTION TOTAL</t>
  </si>
  <si>
    <t xml:space="preserve">N/A indicates that data are not available.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</si>
  <si>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</si>
  <si>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</si>
  <si>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</si>
  <si>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</si>
  <si>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</si>
  <si>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</si>
  <si>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</si>
  <si>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</si>
  <si>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</si>
  <si>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</si>
  <si>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</si>
  <si>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</si>
  <si>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</si>
  <si>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</si>
  <si>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</si>
  <si>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</si>
  <si>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</si>
  <si>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</si>
  <si>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</si>
  <si>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</si>
  <si>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</si>
  <si>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</si>
  <si>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</si>
  <si>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</si>
  <si>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</si>
  <si>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</si>
  <si>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</si>
  <si>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</si>
  <si>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PRIVATE NOT-FOR-PROFIT (INDEPENDENT)  TOTAL </t>
  </si>
  <si>
    <t>STATE TOTAL</t>
  </si>
  <si>
    <t>SOURCE:  DHE14-1, Student Financial Aid Awarded</t>
  </si>
  <si>
    <t>TABLE 16</t>
  </si>
  <si>
    <t>TABLE 17</t>
  </si>
  <si>
    <t>INSTITUTIONAL FUNDS</t>
  </si>
  <si>
    <t>MISSOURI SOURCES</t>
  </si>
  <si>
    <t>FEDERAL FUNDS</t>
  </si>
  <si>
    <t>SUMMARY</t>
  </si>
  <si>
    <t>MISSOURI STATE</t>
  </si>
  <si>
    <t>MSU-WEST PLAINS</t>
  </si>
  <si>
    <t>ALTERNATIVE</t>
  </si>
  <si>
    <t>LOAN PROGRAMS</t>
  </si>
  <si>
    <t>SCHOLARSHIPS</t>
  </si>
  <si>
    <t>FELLOWSHIPS</t>
  </si>
  <si>
    <t>GRANTS/</t>
  </si>
  <si>
    <t>NEED-BASED</t>
  </si>
  <si>
    <t>ST. LOUIS CC</t>
  </si>
  <si>
    <t>UCM</t>
  </si>
  <si>
    <t>OTHER /</t>
  </si>
  <si>
    <t>MCC</t>
  </si>
  <si>
    <t>MISSOURI UNIV SCI. &amp; TECH</t>
  </si>
  <si>
    <t>TOTAL FINANCIAL AID AWARDED TO STUDENTS ENROLLED IN PUBLIC INSTITUTIONS BY TYPE OF AID, FY 2008</t>
  </si>
  <si>
    <t>TOTAL FINANCIAL AID AWARDED TO STUDENTS ENROLLED IN PRIVATE NOT-FOR-PROFIT (INDEPENDENT) INSTITUTIONS BY TYPE OF AID, FY 2008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</si>
  <si>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</si>
  <si>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</si>
  <si>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</si>
  <si>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</si>
  <si>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</si>
  <si>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</si>
  <si>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</si>
  <si>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</si>
  <si>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</si>
  <si>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</si>
  <si>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Crowder College</t>
  </si>
  <si>
    <t>East Central College</t>
  </si>
  <si>
    <t>Jefferson College</t>
  </si>
  <si>
    <t>Metropolitan Community College System</t>
  </si>
  <si>
    <t>Mineral Area College</t>
  </si>
  <si>
    <t>Missouri State University-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</si>
  <si>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</si>
  <si>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</si>
  <si>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</si>
  <si>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</si>
  <si>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College- District</t>
  </si>
  <si>
    <t>State Fair Community College</t>
  </si>
  <si>
    <t>Three Rivers Community College</t>
  </si>
  <si>
    <t>Linn State Technical College</t>
  </si>
  <si>
    <t>Avila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</si>
  <si>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</si>
  <si>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</si>
  <si>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</si>
  <si>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</si>
  <si>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</si>
  <si>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</si>
  <si>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</si>
  <si>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</si>
  <si>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Missouri Baptist University</t>
  </si>
  <si>
    <t>Missouri Valley College</t>
  </si>
  <si>
    <t>Park University</t>
  </si>
  <si>
    <t>Rockhurst University</t>
  </si>
  <si>
    <t>Southwest Baptist University</t>
  </si>
  <si>
    <t>Webster University</t>
  </si>
  <si>
    <t>Westminster College</t>
  </si>
  <si>
    <t>William Jewell College</t>
  </si>
  <si>
    <t>William Woods University</t>
  </si>
  <si>
    <t>Cottey College</t>
  </si>
  <si>
    <t>Wentworth Military Academy</t>
  </si>
  <si>
    <t>TOTAL FINANCIAL AID AWARDED TO STUDENTS ENROLLED IN PUBLIC INSTITUTIONS BY TYPE OF AID, FY 2011</t>
  </si>
  <si>
    <t>TOTAL FINANCIAL AID AWARDED TO STUDENTS ENROLLED IN PRIVATE NOT-FOR-PROFIT (INDEPENDENT) INSTITUTIONS BY TYPE OF AID, FY 2011</t>
  </si>
  <si>
    <t>University of Missouri-Columbia</t>
  </si>
  <si>
    <t>University of Missouri-Kansas City</t>
  </si>
  <si>
    <t>University of Missouri-St Louis</t>
  </si>
  <si>
    <t>Central Methodist University-College of Liberal Arts &amp; Sciences</t>
  </si>
  <si>
    <t>Maryville University of Saint Louis</t>
  </si>
  <si>
    <t>Saint Louis University-Main Campus</t>
  </si>
  <si>
    <t>Stephens College</t>
  </si>
  <si>
    <t>Washington University in St Louis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</si>
</sst>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9">
    <font>
      <sz val="7"/>
      <name val="TMS"/>
    </font>
    <font>
      <sz val="11"/>
      <color theme="1"/>
      <name val="Calibri"/>
      <family val="2"/>
      <scheme val="minor"/>
    </font>
    <font>
      <sz val="8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6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2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3" xfId="0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0" fontId="4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8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/>
    <xf numFmtId="0" fontId="3" fillId="0" borderId="9" xfId="0" applyNumberFormat="1" applyFont="1" applyFill="1" applyBorder="1" applyAlignment="1"/>
    <xf numFmtId="0" fontId="6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37" fontId="4" fillId="0" borderId="1" xfId="0" applyNumberFormat="1" applyFont="1" applyFill="1" applyBorder="1" applyAlignment="1"/>
    <xf numFmtId="5" fontId="4" fillId="0" borderId="1" xfId="0" applyNumberFormat="1" applyFont="1" applyFill="1" applyBorder="1" applyAlignment="1"/>
    <xf numFmtId="42" fontId="4" fillId="0" borderId="1" xfId="0" applyNumberFormat="1" applyFont="1" applyFill="1" applyBorder="1" applyAlignment="1"/>
    <xf numFmtId="42" fontId="3" fillId="0" borderId="1" xfId="0" applyNumberFormat="1" applyFont="1" applyFill="1" applyBorder="1" applyAlignment="1"/>
    <xf numFmtId="5" fontId="3" fillId="0" borderId="1" xfId="0" applyNumberFormat="1" applyFont="1" applyFill="1" applyBorder="1" applyAlignment="1"/>
    <xf numFmtId="164" fontId="4" fillId="0" borderId="12" xfId="0" applyNumberFormat="1" applyFont="1" applyFill="1" applyBorder="1" applyAlignment="1"/>
    <xf numFmtId="3" fontId="3" fillId="0" borderId="0" xfId="0" applyNumberFormat="1" applyFont="1" applyFill="1" applyAlignment="1"/>
    <xf numFmtId="164" fontId="4" fillId="0" borderId="1" xfId="0" applyNumberFormat="1" applyFont="1" applyFill="1" applyBorder="1" applyAlignment="1"/>
    <xf numFmtId="42" fontId="4" fillId="0" borderId="13" xfId="0" applyNumberFormat="1" applyFont="1" applyFill="1" applyBorder="1" applyAlignment="1"/>
    <xf numFmtId="0" fontId="3" fillId="0" borderId="14" xfId="0" applyNumberFormat="1" applyFont="1" applyFill="1" applyBorder="1" applyAlignment="1"/>
    <xf numFmtId="164" fontId="3" fillId="0" borderId="9" xfId="0" applyNumberFormat="1" applyFont="1" applyFill="1" applyBorder="1" applyAlignment="1"/>
    <xf numFmtId="42" fontId="3" fillId="0" borderId="9" xfId="0" applyNumberFormat="1" applyFont="1" applyFill="1" applyBorder="1" applyAlignment="1"/>
    <xf numFmtId="0" fontId="7" fillId="0" borderId="0" xfId="0" applyNumberFormat="1" applyFont="1" applyFill="1" applyAlignment="1"/>
    <xf numFmtId="164" fontId="3" fillId="0" borderId="1" xfId="0" applyNumberFormat="1" applyFont="1" applyFill="1" applyBorder="1" applyAlignment="1"/>
    <xf numFmtId="5" fontId="3" fillId="0" borderId="1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/>
    <xf numFmtId="0" fontId="4" fillId="0" borderId="16" xfId="0" applyNumberFormat="1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Continuous"/>
    </xf>
    <xf numFmtId="0" fontId="6" fillId="0" borderId="15" xfId="0" applyNumberFormat="1" applyFont="1" applyFill="1" applyBorder="1" applyAlignment="1"/>
    <xf numFmtId="3" fontId="3" fillId="0" borderId="9" xfId="0" applyNumberFormat="1" applyFont="1" applyFill="1" applyBorder="1" applyAlignment="1"/>
    <xf numFmtId="0" fontId="4" fillId="0" borderId="18" xfId="0" applyNumberFormat="1" applyFont="1" applyFill="1" applyBorder="1" applyAlignment="1"/>
    <xf numFmtId="0" fontId="3" fillId="0" borderId="19" xfId="0" applyNumberFormat="1" applyFont="1" applyFill="1" applyBorder="1" applyAlignment="1"/>
    <xf numFmtId="0" fontId="4" fillId="0" borderId="20" xfId="0" applyNumberFormat="1" applyFont="1" applyFill="1" applyBorder="1" applyAlignment="1">
      <alignment horizontal="centerContinuous"/>
    </xf>
    <xf numFmtId="0" fontId="4" fillId="0" borderId="19" xfId="0" applyNumberFormat="1" applyFont="1" applyFill="1" applyBorder="1" applyAlignment="1">
      <alignment horizontal="centerContinuous"/>
    </xf>
    <xf numFmtId="0" fontId="4" fillId="0" borderId="21" xfId="0" applyNumberFormat="1" applyFont="1" applyFill="1" applyBorder="1" applyAlignment="1">
      <alignment horizontal="centerContinuous"/>
    </xf>
    <xf numFmtId="0" fontId="4" fillId="0" borderId="2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Continuous"/>
    </xf>
    <xf numFmtId="0" fontId="6" fillId="0" borderId="19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22" xfId="0" applyNumberFormat="1" applyFont="1" applyFill="1" applyBorder="1" applyAlignment="1"/>
    <xf numFmtId="0" fontId="4" fillId="0" borderId="15" xfId="0" applyNumberFormat="1" applyFont="1" applyFill="1" applyBorder="1" applyAlignment="1"/>
    <xf numFmtId="0" fontId="4" fillId="0" borderId="23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4" fillId="0" borderId="22" xfId="0" applyNumberFormat="1" applyFont="1" applyFill="1" applyBorder="1" applyAlignment="1"/>
    <xf numFmtId="0" fontId="4" fillId="0" borderId="24" xfId="0" applyNumberFormat="1" applyFont="1" applyFill="1" applyBorder="1" applyAlignment="1"/>
    <xf numFmtId="3" fontId="4" fillId="0" borderId="0" xfId="0" applyNumberFormat="1" applyFont="1" applyFill="1" applyBorder="1" applyAlignment="1"/>
    <xf numFmtId="5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0" fontId="3" fillId="0" borderId="25" xfId="0" applyFont="1" applyFill="1" applyBorder="1" applyAlignment="1"/>
    <xf numFmtId="0" fontId="4" fillId="0" borderId="26" xfId="0" applyNumberFormat="1" applyFont="1" applyFill="1" applyBorder="1" applyAlignment="1"/>
    <xf numFmtId="0" fontId="3" fillId="0" borderId="27" xfId="0" applyNumberFormat="1" applyFont="1" applyFill="1" applyBorder="1" applyAlignment="1"/>
    <xf numFmtId="0" fontId="3" fillId="0" borderId="25" xfId="0" applyNumberFormat="1" applyFont="1" applyFill="1" applyBorder="1" applyAlignment="1"/>
    <xf numFmtId="0" fontId="5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NumberFormat="1" applyFont="1" applyFill="1" applyBorder="1" applyAlignment="1"/>
    <xf numFmtId="0" fontId="3" fillId="0" borderId="28" xfId="0" applyNumberFormat="1" applyFont="1" applyFill="1" applyBorder="1" applyAlignment="1"/>
    <xf numFmtId="0" fontId="3" fillId="0" borderId="29" xfId="0" applyNumberFormat="1" applyFont="1" applyFill="1" applyBorder="1" applyAlignment="1"/>
    <xf numFmtId="0" fontId="5" fillId="0" borderId="25" xfId="0" applyFont="1" applyFill="1" applyBorder="1" applyAlignment="1">
      <alignment horizontal="left" wrapText="1"/>
    </xf>
    <xf numFmtId="0" fontId="3" fillId="0" borderId="19" xfId="0" applyFont="1" applyFill="1" applyBorder="1" applyAlignment="1"/>
    <xf numFmtId="3" fontId="3" fillId="0" borderId="19" xfId="0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30" xfId="0" applyNumberFormat="1" applyFont="1" applyFill="1" applyBorder="1" applyAlignment="1"/>
    <xf numFmtId="0" fontId="4" fillId="0" borderId="18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/>
    <xf numFmtId="0" fontId="3" fillId="0" borderId="18" xfId="0" applyNumberFormat="1" applyFont="1" applyFill="1" applyBorder="1" applyAlignment="1"/>
    <xf numFmtId="164" fontId="4" fillId="0" borderId="9" xfId="0" applyNumberFormat="1" applyFont="1" applyFill="1" applyBorder="1" applyAlignment="1"/>
    <xf numFmtId="164" fontId="4" fillId="0" borderId="31" xfId="0" applyNumberFormat="1" applyFont="1" applyFill="1" applyBorder="1" applyAlignment="1"/>
    <xf numFmtId="5" fontId="4" fillId="0" borderId="22" xfId="0" applyNumberFormat="1" applyFont="1" applyFill="1" applyBorder="1" applyAlignment="1"/>
    <xf numFmtId="5" fontId="4" fillId="0" borderId="12" xfId="0" applyNumberFormat="1" applyFont="1" applyFill="1" applyBorder="1" applyAlignment="1"/>
    <xf numFmtId="164" fontId="3" fillId="0" borderId="0" xfId="0" applyNumberFormat="1" applyFont="1" applyFill="1" applyBorder="1" applyAlignment="1"/>
    <xf numFmtId="5" fontId="3" fillId="0" borderId="14" xfId="0" applyNumberFormat="1" applyFont="1" applyBorder="1"/>
    <xf numFmtId="5" fontId="4" fillId="0" borderId="25" xfId="0" applyNumberFormat="1" applyFont="1" applyFill="1" applyBorder="1" applyAlignment="1"/>
    <xf numFmtId="5" fontId="4" fillId="0" borderId="14" xfId="0" applyNumberFormat="1" applyFont="1" applyFill="1" applyBorder="1" applyAlignment="1"/>
    <xf numFmtId="0" fontId="0" fillId="0" borderId="0" xfId="0" applyAlignment="1">
      <alignment horizontal="left" indent="1"/>
    </xf>
    <xf numFmtId="164" fontId="8" fillId="0" borderId="14" xfId="1" applyNumberFormat="1" applyFont="1" applyBorder="1"/>
    <xf numFmtId="164" fontId="4" fillId="0" borderId="25" xfId="0" applyNumberFormat="1" applyFont="1" applyFill="1" applyBorder="1" applyAlignment="1"/>
    <xf numFmtId="164" fontId="8" fillId="0" borderId="25" xfId="1" applyNumberFormat="1" applyFont="1" applyBorder="1"/>
    <xf numFmtId="164" fontId="4" fillId="0" borderId="14" xfId="0" applyNumberFormat="1" applyFont="1" applyFill="1" applyBorder="1" applyAlignment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4" fontId="4" fillId="0" borderId="13" xfId="0" applyNumberFormat="1" applyFont="1" applyFill="1" applyBorder="1" applyAlignment="1"/>
    <xf numFmtId="165" fontId="8" fillId="0" borderId="25" xfId="1" applyNumberFormat="1" applyFont="1" applyBorder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8" fillId="0" borderId="9" xfId="1" applyNumberFormat="1" applyFont="1" applyBorder="1"/>
    <xf numFmtId="164" fontId="3" fillId="0" borderId="14" xfId="0" applyNumberFormat="1" applyFont="1" applyBorder="1"/>
    <xf numFmtId="0" fontId="4" fillId="0" borderId="14" xfId="0" applyNumberFormat="1" applyFont="1" applyFill="1" applyBorder="1" applyAlignment="1"/>
    <xf numFmtId="164" fontId="3" fillId="0" borderId="0" xfId="0" applyNumberFormat="1" applyFont="1" applyAlignment="1"/>
    <xf numFmtId="5" fontId="4" fillId="0" borderId="14" xfId="0" applyNumberFormat="1" applyFont="1" applyFill="1" applyBorder="1" applyAlignment="1">
      <alignment horizontal="right"/>
    </xf>
    <xf numFmtId="164" fontId="8" fillId="0" borderId="25" xfId="1" applyNumberFormat="1" applyFont="1" applyBorder="1" applyAlignment="1">
      <alignment horizontal="right"/>
    </xf>
    <xf numFmtId="5" fontId="4" fillId="0" borderId="25" xfId="0" applyNumberFormat="1" applyFont="1" applyFill="1" applyBorder="1" applyAlignment="1">
      <alignment horizontal="right"/>
    </xf>
    <xf numFmtId="164" fontId="8" fillId="0" borderId="9" xfId="1" applyNumberFormat="1" applyFont="1" applyBorder="1" applyAlignment="1"/>
    <xf numFmtId="164" fontId="8" fillId="0" borderId="14" xfId="1" applyNumberFormat="1" applyFont="1" applyBorder="1" applyAlignment="1"/>
    <xf numFmtId="5" fontId="4" fillId="0" borderId="9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5" fontId="4" fillId="0" borderId="33" xfId="0" applyNumberFormat="1" applyFont="1" applyFill="1" applyBorder="1" applyAlignment="1"/>
    <xf numFmtId="5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2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tabSelected="1" showOutlineSymbols="0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J29" sqref="J29"/>
    </sheetView>
  </sheetViews>
  <sheetFormatPr defaultColWidth="15.796875" defaultRowHeight="11.25"/>
  <cols>
    <col min="1" max="1" width="33.796875" style="75" customWidth="1"/>
    <col min="2" max="2" width="19.796875" style="2" bestFit="1" customWidth="1"/>
    <col min="3" max="3" width="15" style="2" customWidth="1"/>
    <col min="4" max="4" width="19" style="2" customWidth="1"/>
    <col min="5" max="5" width="13.796875" style="2" customWidth="1"/>
    <col min="6" max="7" width="15.59765625" style="2" bestFit="1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135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91</v>
      </c>
      <c r="B13" s="120">
        <v>12014193.67</v>
      </c>
      <c r="C13" s="99">
        <v>0</v>
      </c>
      <c r="D13" s="101">
        <v>786401.64</v>
      </c>
      <c r="E13" s="99">
        <v>0</v>
      </c>
      <c r="F13" s="101">
        <v>38605</v>
      </c>
      <c r="G13" s="101">
        <v>236725</v>
      </c>
      <c r="H13" s="99">
        <v>500</v>
      </c>
      <c r="I13" s="101">
        <v>155684</v>
      </c>
      <c r="J13" s="101">
        <v>9919164.9299999997</v>
      </c>
      <c r="K13" s="103">
        <v>13231609.310000001</v>
      </c>
    </row>
    <row r="14" spans="1:16" ht="12.75" customHeight="1">
      <c r="A14" s="75" t="s">
        <v>92</v>
      </c>
      <c r="B14" s="120">
        <v>25027367.469999999</v>
      </c>
      <c r="C14" s="99">
        <v>0</v>
      </c>
      <c r="D14" s="101">
        <v>3406958</v>
      </c>
      <c r="E14" s="99">
        <v>0</v>
      </c>
      <c r="F14" s="101">
        <v>465685</v>
      </c>
      <c r="G14" s="101">
        <v>547785</v>
      </c>
      <c r="H14" s="99">
        <v>2000</v>
      </c>
      <c r="I14" s="101">
        <v>242695</v>
      </c>
      <c r="J14" s="101">
        <v>15976260.470000001</v>
      </c>
      <c r="K14" s="103">
        <v>29690490.470000003</v>
      </c>
    </row>
    <row r="15" spans="1:16" ht="12.75" customHeight="1">
      <c r="A15" s="75" t="s">
        <v>93</v>
      </c>
      <c r="B15" s="120">
        <v>36709408</v>
      </c>
      <c r="C15" s="99">
        <v>0</v>
      </c>
      <c r="D15" s="101">
        <v>5144366</v>
      </c>
      <c r="E15" s="99">
        <v>0</v>
      </c>
      <c r="F15" s="101">
        <v>972745</v>
      </c>
      <c r="G15" s="101">
        <v>1301928</v>
      </c>
      <c r="H15" s="99">
        <v>2000</v>
      </c>
      <c r="I15" s="101">
        <v>1762591</v>
      </c>
      <c r="J15" s="101">
        <v>25632283</v>
      </c>
      <c r="K15" s="103">
        <v>45891038</v>
      </c>
    </row>
    <row r="16" spans="1:16" ht="12.75" customHeight="1">
      <c r="A16" s="75" t="s">
        <v>94</v>
      </c>
      <c r="B16" s="120">
        <v>118677401.58</v>
      </c>
      <c r="C16" s="99">
        <v>121827</v>
      </c>
      <c r="D16" s="101">
        <v>25869001.619999997</v>
      </c>
      <c r="E16" s="99">
        <v>0</v>
      </c>
      <c r="F16" s="101">
        <v>9486461.9800000004</v>
      </c>
      <c r="G16" s="101">
        <v>4928508.58</v>
      </c>
      <c r="H16" s="99">
        <v>36968</v>
      </c>
      <c r="I16" s="101">
        <v>7367587.21</v>
      </c>
      <c r="J16" s="101">
        <v>70656613.049999997</v>
      </c>
      <c r="K16" s="103">
        <v>166328960.97</v>
      </c>
    </row>
    <row r="17" spans="1:12" ht="12.75" customHeight="1">
      <c r="A17" s="75" t="s">
        <v>95</v>
      </c>
      <c r="B17" s="120">
        <v>39030056.790000007</v>
      </c>
      <c r="C17" s="99">
        <v>0</v>
      </c>
      <c r="D17" s="101">
        <v>27059260.109999999</v>
      </c>
      <c r="E17" s="99">
        <v>1000230</v>
      </c>
      <c r="F17" s="101">
        <v>13218578.630000001</v>
      </c>
      <c r="G17" s="101">
        <v>2749888</v>
      </c>
      <c r="H17" s="99">
        <v>0</v>
      </c>
      <c r="I17" s="101">
        <v>9147954</v>
      </c>
      <c r="J17" s="101">
        <v>23426369.790000003</v>
      </c>
      <c r="K17" s="103">
        <v>92205967.530000001</v>
      </c>
    </row>
    <row r="18" spans="1:12" ht="12.75" customHeight="1">
      <c r="A18" s="75" t="s">
        <v>96</v>
      </c>
      <c r="B18" s="120">
        <v>37788295</v>
      </c>
      <c r="C18" s="99">
        <v>0</v>
      </c>
      <c r="D18" s="101">
        <v>6295364</v>
      </c>
      <c r="E18" s="99">
        <v>0</v>
      </c>
      <c r="F18" s="101">
        <v>1452285</v>
      </c>
      <c r="G18" s="101">
        <v>3272972</v>
      </c>
      <c r="H18" s="99">
        <v>0</v>
      </c>
      <c r="I18" s="101">
        <v>1595561</v>
      </c>
      <c r="J18" s="101">
        <v>26483760</v>
      </c>
      <c r="K18" s="103">
        <v>50404477</v>
      </c>
    </row>
    <row r="19" spans="1:12" ht="12.75" customHeight="1">
      <c r="A19" s="75" t="s">
        <v>97</v>
      </c>
      <c r="B19" s="120">
        <v>47113113</v>
      </c>
      <c r="C19" s="99">
        <v>166434</v>
      </c>
      <c r="D19" s="101">
        <v>16158496</v>
      </c>
      <c r="E19" s="99">
        <v>0</v>
      </c>
      <c r="F19" s="101">
        <v>2673917</v>
      </c>
      <c r="G19" s="101">
        <v>2190773</v>
      </c>
      <c r="H19" s="99">
        <v>2000</v>
      </c>
      <c r="I19" s="101">
        <v>2335094</v>
      </c>
      <c r="J19" s="101">
        <v>29071825</v>
      </c>
      <c r="K19" s="103">
        <v>70471393</v>
      </c>
    </row>
    <row r="20" spans="1:12" ht="12.75" customHeight="1">
      <c r="A20" s="75" t="s">
        <v>98</v>
      </c>
      <c r="B20" s="120">
        <v>63104676.529999994</v>
      </c>
      <c r="C20" s="99">
        <v>0</v>
      </c>
      <c r="D20" s="101">
        <v>18218111.410000004</v>
      </c>
      <c r="E20" s="99">
        <v>0</v>
      </c>
      <c r="F20" s="101">
        <v>3302621.72</v>
      </c>
      <c r="G20" s="101">
        <v>3141667.63</v>
      </c>
      <c r="H20" s="99">
        <v>0</v>
      </c>
      <c r="I20" s="101">
        <v>3457564.32</v>
      </c>
      <c r="J20" s="101">
        <v>39294320.390000001</v>
      </c>
      <c r="K20" s="103">
        <v>91224641.609999999</v>
      </c>
    </row>
    <row r="21" spans="1:12" ht="12.75" customHeight="1">
      <c r="A21" s="75" t="s">
        <v>99</v>
      </c>
      <c r="B21" s="120">
        <v>25600090</v>
      </c>
      <c r="C21" s="99">
        <v>126110</v>
      </c>
      <c r="D21" s="101">
        <v>23377371</v>
      </c>
      <c r="E21" s="99">
        <v>314993</v>
      </c>
      <c r="F21" s="101">
        <v>2273687</v>
      </c>
      <c r="G21" s="101">
        <v>3068265</v>
      </c>
      <c r="H21" s="99">
        <v>2000</v>
      </c>
      <c r="I21" s="101">
        <v>3180645</v>
      </c>
      <c r="J21" s="101">
        <v>16906371</v>
      </c>
      <c r="K21" s="103">
        <v>57815051</v>
      </c>
    </row>
    <row r="22" spans="1:12" ht="12.75" customHeight="1">
      <c r="A22" s="75" t="s">
        <v>100</v>
      </c>
      <c r="B22" s="120">
        <v>80236149</v>
      </c>
      <c r="C22" s="99">
        <v>506821</v>
      </c>
      <c r="D22" s="101">
        <v>12497036</v>
      </c>
      <c r="E22" s="99">
        <v>0</v>
      </c>
      <c r="F22" s="101">
        <v>2372991</v>
      </c>
      <c r="G22" s="101">
        <v>3453558</v>
      </c>
      <c r="H22" s="99">
        <v>0</v>
      </c>
      <c r="I22" s="101">
        <v>5858006</v>
      </c>
      <c r="J22" s="101">
        <v>50329803</v>
      </c>
      <c r="K22" s="103">
        <v>104417740</v>
      </c>
    </row>
    <row r="23" spans="1:12" ht="12.75" customHeight="1">
      <c r="A23" s="75" t="s">
        <v>137</v>
      </c>
      <c r="B23" s="120">
        <v>223869520.69</v>
      </c>
      <c r="C23" s="99">
        <v>983482</v>
      </c>
      <c r="D23" s="101">
        <v>97351915.359999999</v>
      </c>
      <c r="E23" s="99">
        <v>1054109</v>
      </c>
      <c r="F23" s="101">
        <v>50836790</v>
      </c>
      <c r="G23" s="101">
        <v>9116157.75</v>
      </c>
      <c r="H23" s="99">
        <v>2000</v>
      </c>
      <c r="I23" s="101">
        <v>19519267.629999999</v>
      </c>
      <c r="J23" s="101">
        <v>110397255.87000002</v>
      </c>
      <c r="K23" s="103">
        <v>401947760.42999995</v>
      </c>
    </row>
    <row r="24" spans="1:12" ht="12.75" customHeight="1">
      <c r="A24" s="75" t="s">
        <v>138</v>
      </c>
      <c r="B24" s="120">
        <v>150091180.22999999</v>
      </c>
      <c r="C24" s="99">
        <v>409520</v>
      </c>
      <c r="D24" s="101">
        <v>31547573.139999997</v>
      </c>
      <c r="E24" s="99">
        <v>318257</v>
      </c>
      <c r="F24" s="101">
        <v>9037760</v>
      </c>
      <c r="G24" s="101">
        <v>2379359.2800000003</v>
      </c>
      <c r="H24" s="99">
        <v>0</v>
      </c>
      <c r="I24" s="101">
        <v>6732578.9399999995</v>
      </c>
      <c r="J24" s="101">
        <v>63784220.939999998</v>
      </c>
      <c r="K24" s="103">
        <v>200146708.59</v>
      </c>
    </row>
    <row r="25" spans="1:12" ht="12.75" customHeight="1">
      <c r="A25" s="75" t="s">
        <v>139</v>
      </c>
      <c r="B25" s="120">
        <v>104502214.78</v>
      </c>
      <c r="C25" s="99">
        <v>0</v>
      </c>
      <c r="D25" s="101">
        <v>17435016.530000001</v>
      </c>
      <c r="E25" s="99">
        <v>0</v>
      </c>
      <c r="F25" s="101">
        <v>6742518</v>
      </c>
      <c r="G25" s="101">
        <v>2096368.77</v>
      </c>
      <c r="H25" s="99">
        <v>2000</v>
      </c>
      <c r="I25" s="101">
        <v>5298128.4800000004</v>
      </c>
      <c r="J25" s="101">
        <v>57859761.770000003</v>
      </c>
      <c r="K25" s="103">
        <v>136074246.56</v>
      </c>
    </row>
    <row r="26" spans="1:12" ht="12.75" customHeight="1">
      <c r="A26" s="77" t="s">
        <v>24</v>
      </c>
      <c r="B26" s="100">
        <f>SUM(B13:B25)</f>
        <v>963763666.74000001</v>
      </c>
      <c r="C26" s="100">
        <f t="shared" ref="C26:K26" si="0">SUM(C13:C25)</f>
        <v>2314194</v>
      </c>
      <c r="D26" s="100">
        <f t="shared" si="0"/>
        <v>285146870.80999994</v>
      </c>
      <c r="E26" s="100">
        <f t="shared" si="0"/>
        <v>2687589</v>
      </c>
      <c r="F26" s="102">
        <f t="shared" si="0"/>
        <v>102874645.33</v>
      </c>
      <c r="G26" s="100">
        <f t="shared" si="0"/>
        <v>38483956.010000005</v>
      </c>
      <c r="H26" s="100">
        <f t="shared" si="0"/>
        <v>49468</v>
      </c>
      <c r="I26" s="102">
        <f t="shared" si="0"/>
        <v>66653356.579999998</v>
      </c>
      <c r="J26" s="100">
        <f t="shared" si="0"/>
        <v>539738009.21000004</v>
      </c>
      <c r="K26" s="66">
        <f t="shared" si="0"/>
        <v>1459850084.4699998</v>
      </c>
    </row>
    <row r="27" spans="1:12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2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2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2" ht="12.75" customHeight="1">
      <c r="A30" s="75" t="s">
        <v>101</v>
      </c>
      <c r="B30" s="99">
        <v>18680707</v>
      </c>
      <c r="C30" s="101">
        <v>18575</v>
      </c>
      <c r="D30" s="101">
        <v>844628</v>
      </c>
      <c r="E30" s="101">
        <v>0</v>
      </c>
      <c r="F30" s="101">
        <v>83964</v>
      </c>
      <c r="G30" s="109">
        <v>1046157</v>
      </c>
      <c r="H30" s="107">
        <v>0</v>
      </c>
      <c r="I30" s="101">
        <v>221205</v>
      </c>
      <c r="J30" s="108">
        <v>15557469</v>
      </c>
      <c r="K30" s="112">
        <v>20876661</v>
      </c>
      <c r="L30" s="98"/>
    </row>
    <row r="31" spans="1:12" ht="12.75" customHeight="1">
      <c r="A31" s="75" t="s">
        <v>102</v>
      </c>
      <c r="B31" s="99">
        <v>16278423.76</v>
      </c>
      <c r="C31" s="101">
        <v>0</v>
      </c>
      <c r="D31" s="101">
        <v>307526.71999999997</v>
      </c>
      <c r="E31" s="101">
        <v>0</v>
      </c>
      <c r="F31" s="101">
        <v>60963.11</v>
      </c>
      <c r="G31" s="109">
        <v>1266371.56</v>
      </c>
      <c r="H31" s="107">
        <v>0</v>
      </c>
      <c r="I31" s="101">
        <v>345733.4</v>
      </c>
      <c r="J31" s="108">
        <v>11959898.57</v>
      </c>
      <c r="K31" s="112">
        <v>18259018.549999997</v>
      </c>
      <c r="L31" s="98"/>
    </row>
    <row r="32" spans="1:12" ht="12.75" customHeight="1">
      <c r="A32" s="75" t="s">
        <v>103</v>
      </c>
      <c r="B32" s="99">
        <v>22124535</v>
      </c>
      <c r="C32" s="101">
        <v>0</v>
      </c>
      <c r="D32" s="101">
        <v>896559</v>
      </c>
      <c r="E32" s="101">
        <v>0</v>
      </c>
      <c r="F32" s="101">
        <v>213293</v>
      </c>
      <c r="G32" s="109">
        <v>1748236</v>
      </c>
      <c r="H32" s="107">
        <v>0</v>
      </c>
      <c r="I32" s="101">
        <v>185037</v>
      </c>
      <c r="J32" s="108">
        <v>16875665</v>
      </c>
      <c r="K32" s="112">
        <v>25167660</v>
      </c>
      <c r="L32" s="98"/>
    </row>
    <row r="33" spans="1:12" ht="12.75" customHeight="1">
      <c r="A33" s="75" t="s">
        <v>114</v>
      </c>
      <c r="B33" s="99">
        <v>13660052</v>
      </c>
      <c r="C33" s="101">
        <v>27198</v>
      </c>
      <c r="D33" s="101">
        <v>468136</v>
      </c>
      <c r="E33" s="101">
        <v>0</v>
      </c>
      <c r="F33" s="101">
        <v>0</v>
      </c>
      <c r="G33" s="109">
        <v>4992610</v>
      </c>
      <c r="H33" s="107">
        <v>0</v>
      </c>
      <c r="I33" s="101">
        <v>799868</v>
      </c>
      <c r="J33" s="108">
        <v>8924958</v>
      </c>
      <c r="K33" s="112">
        <v>19920666</v>
      </c>
      <c r="L33" s="98"/>
    </row>
    <row r="34" spans="1:12" ht="12.75" customHeight="1">
      <c r="A34" s="72" t="s">
        <v>104</v>
      </c>
      <c r="B34" s="104">
        <v>57172883</v>
      </c>
      <c r="C34" s="107">
        <v>0</v>
      </c>
      <c r="D34" s="101">
        <v>1718583</v>
      </c>
      <c r="E34" s="101">
        <v>0</v>
      </c>
      <c r="F34" s="101">
        <v>244186</v>
      </c>
      <c r="G34" s="111">
        <v>5962120</v>
      </c>
      <c r="H34" s="107">
        <v>0</v>
      </c>
      <c r="I34" s="101">
        <v>1100065</v>
      </c>
      <c r="J34" s="108">
        <v>48920851</v>
      </c>
      <c r="K34" s="115">
        <v>66197837</v>
      </c>
      <c r="L34" s="98"/>
    </row>
    <row r="35" spans="1:12" ht="12.75" customHeight="1">
      <c r="A35" s="75" t="s">
        <v>105</v>
      </c>
      <c r="B35" s="119">
        <v>16958332</v>
      </c>
      <c r="C35" s="107">
        <v>0</v>
      </c>
      <c r="D35" s="101">
        <v>1023249</v>
      </c>
      <c r="E35" s="101">
        <v>0</v>
      </c>
      <c r="F35" s="101">
        <v>0</v>
      </c>
      <c r="G35" s="110">
        <v>1066392</v>
      </c>
      <c r="H35" s="107">
        <v>0</v>
      </c>
      <c r="I35" s="101">
        <v>331388</v>
      </c>
      <c r="J35" s="108">
        <v>13824670</v>
      </c>
      <c r="K35" s="113">
        <v>19379361</v>
      </c>
      <c r="L35" s="98"/>
    </row>
    <row r="36" spans="1:12" ht="12.75" customHeight="1">
      <c r="A36" s="75" t="s">
        <v>106</v>
      </c>
      <c r="B36" s="119">
        <v>10220262</v>
      </c>
      <c r="C36" s="107">
        <v>0</v>
      </c>
      <c r="D36" s="101">
        <v>519455</v>
      </c>
      <c r="E36" s="101">
        <v>0</v>
      </c>
      <c r="F36" s="101">
        <v>356085</v>
      </c>
      <c r="G36" s="110">
        <v>746255</v>
      </c>
      <c r="H36" s="107">
        <v>0</v>
      </c>
      <c r="I36" s="101">
        <v>308035</v>
      </c>
      <c r="J36" s="108">
        <v>8542882</v>
      </c>
      <c r="K36" s="113">
        <v>12150092</v>
      </c>
      <c r="L36" s="98"/>
    </row>
    <row r="37" spans="1:12" ht="12.75" customHeight="1">
      <c r="A37" s="72" t="s">
        <v>107</v>
      </c>
      <c r="B37" s="119">
        <v>21026625.530000001</v>
      </c>
      <c r="C37" s="107">
        <v>0</v>
      </c>
      <c r="D37" s="101">
        <v>345855.44999999995</v>
      </c>
      <c r="E37" s="101">
        <v>0</v>
      </c>
      <c r="F37" s="101">
        <v>0</v>
      </c>
      <c r="G37" s="110">
        <v>1816545.4100000001</v>
      </c>
      <c r="H37" s="107">
        <v>0</v>
      </c>
      <c r="I37" s="101">
        <v>311536.7</v>
      </c>
      <c r="J37" s="108">
        <v>16676536.01</v>
      </c>
      <c r="K37" s="113">
        <v>23500563.09</v>
      </c>
      <c r="L37" s="98"/>
    </row>
    <row r="38" spans="1:12" ht="12.75" customHeight="1">
      <c r="A38" s="75" t="s">
        <v>108</v>
      </c>
      <c r="B38" s="105">
        <v>9261771</v>
      </c>
      <c r="C38" s="107">
        <v>0</v>
      </c>
      <c r="D38" s="101">
        <v>326199</v>
      </c>
      <c r="E38" s="101">
        <v>0</v>
      </c>
      <c r="F38" s="101">
        <v>0</v>
      </c>
      <c r="G38" s="110">
        <v>672381</v>
      </c>
      <c r="H38" s="107">
        <v>0</v>
      </c>
      <c r="I38" s="101">
        <v>311700</v>
      </c>
      <c r="J38" s="108">
        <v>7134290</v>
      </c>
      <c r="K38" s="113">
        <v>10572051</v>
      </c>
      <c r="L38" s="98"/>
    </row>
    <row r="39" spans="1:12" ht="12.75" customHeight="1">
      <c r="A39" s="75" t="s">
        <v>109</v>
      </c>
      <c r="B39" s="105">
        <v>73110317</v>
      </c>
      <c r="C39" s="107">
        <v>0</v>
      </c>
      <c r="D39" s="101">
        <v>481815</v>
      </c>
      <c r="E39" s="101">
        <v>0</v>
      </c>
      <c r="F39" s="101">
        <v>0</v>
      </c>
      <c r="G39" s="110">
        <v>4469061</v>
      </c>
      <c r="H39" s="107">
        <v>0</v>
      </c>
      <c r="I39" s="101">
        <v>820342</v>
      </c>
      <c r="J39" s="108">
        <v>49967561</v>
      </c>
      <c r="K39" s="113">
        <v>79522016</v>
      </c>
      <c r="L39" s="98"/>
    </row>
    <row r="40" spans="1:12" ht="12.75" customHeight="1">
      <c r="A40" s="75" t="s">
        <v>110</v>
      </c>
      <c r="B40" s="99">
        <v>14485693.49</v>
      </c>
      <c r="C40" s="101">
        <v>0</v>
      </c>
      <c r="D40" s="101">
        <v>1224658</v>
      </c>
      <c r="E40" s="101">
        <v>0</v>
      </c>
      <c r="F40" s="101">
        <v>928622</v>
      </c>
      <c r="G40" s="110">
        <v>2569966</v>
      </c>
      <c r="H40" s="107">
        <v>0</v>
      </c>
      <c r="I40" s="101">
        <v>207986</v>
      </c>
      <c r="J40" s="108">
        <v>62824219</v>
      </c>
      <c r="K40" s="113">
        <v>75778641</v>
      </c>
      <c r="L40" s="98"/>
    </row>
    <row r="41" spans="1:12" ht="12.75" customHeight="1">
      <c r="A41" s="72" t="s">
        <v>111</v>
      </c>
      <c r="B41" s="104">
        <v>71308479</v>
      </c>
      <c r="C41" s="107">
        <v>0</v>
      </c>
      <c r="D41" s="101">
        <v>373790.96</v>
      </c>
      <c r="E41" s="101">
        <v>0</v>
      </c>
      <c r="F41" s="101">
        <v>0</v>
      </c>
      <c r="G41" s="111">
        <v>2074819.9</v>
      </c>
      <c r="H41" s="107">
        <v>0</v>
      </c>
      <c r="I41" s="101">
        <v>132624.57</v>
      </c>
      <c r="J41" s="108">
        <v>11530517.5</v>
      </c>
      <c r="K41" s="116">
        <v>17066928.920000002</v>
      </c>
      <c r="L41" s="98"/>
    </row>
    <row r="42" spans="1:12" ht="12.75" customHeight="1">
      <c r="A42" s="75" t="s">
        <v>112</v>
      </c>
      <c r="B42" s="106">
        <v>23449222</v>
      </c>
      <c r="C42" s="107">
        <v>0</v>
      </c>
      <c r="D42" s="101">
        <v>575937</v>
      </c>
      <c r="E42" s="101">
        <v>0</v>
      </c>
      <c r="F42" s="101">
        <v>56297</v>
      </c>
      <c r="G42" s="111">
        <v>1304687</v>
      </c>
      <c r="H42" s="107">
        <v>0</v>
      </c>
      <c r="I42" s="101">
        <v>445903</v>
      </c>
      <c r="J42" s="108">
        <v>19191896</v>
      </c>
      <c r="K42" s="114">
        <v>25832046</v>
      </c>
      <c r="L42" s="98"/>
    </row>
    <row r="43" spans="1:12" ht="12.75" customHeight="1">
      <c r="A43" s="75" t="s">
        <v>113</v>
      </c>
      <c r="B43" s="106">
        <v>17611277.609999999</v>
      </c>
      <c r="C43" s="107">
        <v>0</v>
      </c>
      <c r="D43" s="101">
        <v>916440.37</v>
      </c>
      <c r="E43" s="101">
        <v>0</v>
      </c>
      <c r="F43" s="101">
        <v>0</v>
      </c>
      <c r="G43" s="111">
        <v>640423.65</v>
      </c>
      <c r="H43" s="107">
        <v>0</v>
      </c>
      <c r="I43" s="101">
        <v>230553.09</v>
      </c>
      <c r="J43" s="108">
        <v>15055289.58</v>
      </c>
      <c r="K43" s="114">
        <v>19398694.719999999</v>
      </c>
    </row>
    <row r="44" spans="1:12" ht="12.75" customHeight="1">
      <c r="A44" s="72" t="s">
        <v>24</v>
      </c>
      <c r="B44" s="102">
        <f>SUM(B30:B43)</f>
        <v>385348580.38999999</v>
      </c>
      <c r="C44" s="100">
        <f t="shared" ref="C44:K44" si="1">SUM(C30:C43)</f>
        <v>45773</v>
      </c>
      <c r="D44" s="100">
        <f t="shared" si="1"/>
        <v>10022832.5</v>
      </c>
      <c r="E44" s="100">
        <f t="shared" si="1"/>
        <v>0</v>
      </c>
      <c r="F44" s="100">
        <f t="shared" si="1"/>
        <v>1943410.1099999999</v>
      </c>
      <c r="G44" s="102">
        <f t="shared" si="1"/>
        <v>30376025.52</v>
      </c>
      <c r="H44" s="100">
        <f t="shared" si="1"/>
        <v>0</v>
      </c>
      <c r="I44" s="102">
        <f t="shared" si="1"/>
        <v>5751976.7599999998</v>
      </c>
      <c r="J44" s="100">
        <f t="shared" si="1"/>
        <v>306986702.65999997</v>
      </c>
      <c r="K44" s="66">
        <f t="shared" si="1"/>
        <v>433622236.27999997</v>
      </c>
    </row>
    <row r="45" spans="1:12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2" ht="12.75" customHeight="1" thickBot="1">
      <c r="A46" s="78" t="s">
        <v>37</v>
      </c>
      <c r="B46" s="134">
        <f>SUM(B44,B26)</f>
        <v>1349112247.1300001</v>
      </c>
      <c r="C46" s="134">
        <f t="shared" ref="C46:K46" si="2">SUM(C44,C26)</f>
        <v>2359967</v>
      </c>
      <c r="D46" s="134">
        <f t="shared" si="2"/>
        <v>295169703.30999994</v>
      </c>
      <c r="E46" s="134">
        <f t="shared" si="2"/>
        <v>2687589</v>
      </c>
      <c r="F46" s="134">
        <f t="shared" si="2"/>
        <v>104818055.44</v>
      </c>
      <c r="G46" s="134">
        <f t="shared" si="2"/>
        <v>68859981.530000001</v>
      </c>
      <c r="H46" s="134">
        <f t="shared" si="2"/>
        <v>49468</v>
      </c>
      <c r="I46" s="134">
        <f t="shared" si="2"/>
        <v>72405333.340000004</v>
      </c>
      <c r="J46" s="134">
        <f t="shared" si="2"/>
        <v>846724711.87</v>
      </c>
      <c r="K46" s="135">
        <f t="shared" si="2"/>
        <v>1893472320.7499998</v>
      </c>
    </row>
    <row r="47" spans="1:12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2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136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123"/>
      <c r="D61" s="69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115</v>
      </c>
      <c r="B62" s="124">
        <v>18192511</v>
      </c>
      <c r="C62" s="122">
        <v>0</v>
      </c>
      <c r="D62" s="101">
        <v>8030866</v>
      </c>
      <c r="E62" s="101">
        <v>0</v>
      </c>
      <c r="F62" s="101">
        <v>114800</v>
      </c>
      <c r="G62" s="101">
        <v>688100</v>
      </c>
      <c r="H62" s="101">
        <v>0</v>
      </c>
      <c r="I62" s="101">
        <v>1067451</v>
      </c>
      <c r="J62" s="101">
        <v>10361430</v>
      </c>
      <c r="K62" s="117">
        <v>28093728</v>
      </c>
      <c r="L62" s="98"/>
    </row>
    <row r="63" spans="1:16" ht="12.75" customHeight="1">
      <c r="A63" s="75" t="s">
        <v>140</v>
      </c>
      <c r="B63" s="124">
        <v>18326498</v>
      </c>
      <c r="C63" s="122">
        <v>0</v>
      </c>
      <c r="D63" s="101">
        <v>11885178</v>
      </c>
      <c r="E63" s="101">
        <v>0</v>
      </c>
      <c r="F63" s="101">
        <v>114167</v>
      </c>
      <c r="G63" s="101">
        <v>1418350</v>
      </c>
      <c r="H63" s="101">
        <v>0</v>
      </c>
      <c r="I63" s="101">
        <v>1178627</v>
      </c>
      <c r="J63" s="101">
        <v>12716772</v>
      </c>
      <c r="K63" s="117">
        <v>32922820</v>
      </c>
      <c r="L63" s="98"/>
    </row>
    <row r="64" spans="1:16" ht="12.75" customHeight="1">
      <c r="A64" s="75" t="s">
        <v>116</v>
      </c>
      <c r="B64" s="124">
        <v>7170455</v>
      </c>
      <c r="C64" s="122">
        <v>1639809</v>
      </c>
      <c r="D64" s="101">
        <v>16165205</v>
      </c>
      <c r="E64" s="101">
        <v>0</v>
      </c>
      <c r="F64" s="101">
        <v>2751847</v>
      </c>
      <c r="G64" s="101">
        <v>1320963</v>
      </c>
      <c r="H64" s="101">
        <v>0</v>
      </c>
      <c r="I64" s="101">
        <v>897873</v>
      </c>
      <c r="J64" s="101">
        <v>26767827</v>
      </c>
      <c r="K64" s="117">
        <v>28306343</v>
      </c>
      <c r="L64" s="98"/>
    </row>
    <row r="65" spans="1:256" ht="12.75" customHeight="1">
      <c r="A65" s="75" t="s">
        <v>117</v>
      </c>
      <c r="B65" s="124">
        <v>158620016.88</v>
      </c>
      <c r="C65" s="122">
        <v>71490</v>
      </c>
      <c r="D65" s="101">
        <v>5954028.4299999997</v>
      </c>
      <c r="E65" s="101">
        <v>0</v>
      </c>
      <c r="F65" s="101">
        <v>418540</v>
      </c>
      <c r="G65" s="101">
        <v>3720876.4</v>
      </c>
      <c r="H65" s="101">
        <v>0</v>
      </c>
      <c r="I65" s="101">
        <v>1481552.5</v>
      </c>
      <c r="J65" s="101">
        <v>89458298.879999995</v>
      </c>
      <c r="K65" s="117">
        <v>170195014.21000001</v>
      </c>
      <c r="L65" s="98"/>
    </row>
    <row r="66" spans="1:256" ht="12.75" customHeight="1">
      <c r="A66" s="75" t="s">
        <v>118</v>
      </c>
      <c r="B66" s="124">
        <v>8288515</v>
      </c>
      <c r="C66" s="122">
        <v>0</v>
      </c>
      <c r="D66" s="101">
        <v>8772549</v>
      </c>
      <c r="E66" s="101">
        <v>19750</v>
      </c>
      <c r="F66" s="101">
        <v>317762</v>
      </c>
      <c r="G66" s="101">
        <v>457918</v>
      </c>
      <c r="H66" s="101">
        <v>0</v>
      </c>
      <c r="I66" s="101">
        <v>815219</v>
      </c>
      <c r="J66" s="101">
        <v>5564842</v>
      </c>
      <c r="K66" s="117">
        <v>18671713</v>
      </c>
      <c r="L66" s="98"/>
    </row>
    <row r="67" spans="1:256" ht="12.75" customHeight="1">
      <c r="A67" s="75" t="s">
        <v>119</v>
      </c>
      <c r="B67" s="124">
        <v>41568546</v>
      </c>
      <c r="C67" s="122">
        <v>0</v>
      </c>
      <c r="D67" s="101">
        <v>13144609</v>
      </c>
      <c r="E67" s="101">
        <v>0</v>
      </c>
      <c r="F67" s="101">
        <v>266442</v>
      </c>
      <c r="G67" s="101">
        <v>3654065</v>
      </c>
      <c r="H67" s="101">
        <v>0</v>
      </c>
      <c r="I67" s="101">
        <v>1647276</v>
      </c>
      <c r="J67" s="101">
        <v>30657894</v>
      </c>
      <c r="K67" s="117">
        <v>60280938</v>
      </c>
      <c r="L67" s="98"/>
    </row>
    <row r="68" spans="1:256" ht="12.75" customHeight="1">
      <c r="A68" s="75" t="s">
        <v>120</v>
      </c>
      <c r="B68" s="124">
        <v>20197469</v>
      </c>
      <c r="C68" s="122">
        <v>99440</v>
      </c>
      <c r="D68" s="101">
        <v>8454119</v>
      </c>
      <c r="E68" s="101">
        <v>21105</v>
      </c>
      <c r="F68" s="101">
        <v>283772</v>
      </c>
      <c r="G68" s="101">
        <v>46202</v>
      </c>
      <c r="H68" s="101">
        <v>0</v>
      </c>
      <c r="I68" s="101">
        <v>2433818</v>
      </c>
      <c r="J68" s="101">
        <v>13624847</v>
      </c>
      <c r="K68" s="117">
        <v>31436485</v>
      </c>
      <c r="L68" s="98"/>
    </row>
    <row r="69" spans="1:256" s="42" customFormat="1" ht="12.75" customHeight="1">
      <c r="A69" s="75" t="s">
        <v>121</v>
      </c>
      <c r="B69" s="124">
        <v>26385781.960000001</v>
      </c>
      <c r="C69" s="122">
        <v>56250</v>
      </c>
      <c r="D69" s="101">
        <v>7252383</v>
      </c>
      <c r="E69" s="101">
        <v>0</v>
      </c>
      <c r="F69" s="101">
        <v>49553</v>
      </c>
      <c r="G69" s="101">
        <v>800009</v>
      </c>
      <c r="H69" s="101">
        <v>0</v>
      </c>
      <c r="I69" s="101">
        <v>2163042</v>
      </c>
      <c r="J69" s="101">
        <v>15518476</v>
      </c>
      <c r="K69" s="117">
        <v>36650768.960000001</v>
      </c>
      <c r="L69" s="98"/>
    </row>
    <row r="70" spans="1:256" ht="12.75" customHeight="1">
      <c r="A70" s="75" t="s">
        <v>122</v>
      </c>
      <c r="B70" s="124">
        <v>8073113</v>
      </c>
      <c r="C70" s="122">
        <v>0</v>
      </c>
      <c r="D70" s="101">
        <v>3307673</v>
      </c>
      <c r="E70" s="101">
        <v>0</v>
      </c>
      <c r="F70" s="101">
        <v>0</v>
      </c>
      <c r="G70" s="101">
        <v>534618</v>
      </c>
      <c r="H70" s="101">
        <v>0</v>
      </c>
      <c r="I70" s="101">
        <v>453837</v>
      </c>
      <c r="J70" s="101">
        <v>5068220</v>
      </c>
      <c r="K70" s="117">
        <v>12369241</v>
      </c>
      <c r="L70" s="98"/>
    </row>
    <row r="71" spans="1:256" ht="12.75" customHeight="1">
      <c r="A71" s="75" t="s">
        <v>123</v>
      </c>
      <c r="B71" s="124">
        <v>99453720</v>
      </c>
      <c r="C71" s="122">
        <v>807273</v>
      </c>
      <c r="D71" s="101">
        <v>34506126</v>
      </c>
      <c r="E71" s="101">
        <v>0</v>
      </c>
      <c r="F71" s="101">
        <v>12107401</v>
      </c>
      <c r="G71" s="101">
        <v>3970501</v>
      </c>
      <c r="H71" s="101">
        <v>0</v>
      </c>
      <c r="I71" s="101">
        <v>1688535</v>
      </c>
      <c r="J71" s="101">
        <v>83636047</v>
      </c>
      <c r="K71" s="117">
        <v>151726283</v>
      </c>
      <c r="L71" s="98"/>
    </row>
    <row r="72" spans="1:256" ht="12.75" customHeight="1">
      <c r="A72" s="75" t="s">
        <v>141</v>
      </c>
      <c r="B72" s="124">
        <v>31264217.619999997</v>
      </c>
      <c r="C72" s="122">
        <v>148528</v>
      </c>
      <c r="D72" s="101">
        <v>15587958.07</v>
      </c>
      <c r="E72" s="101">
        <v>0</v>
      </c>
      <c r="F72" s="101">
        <v>557286.99</v>
      </c>
      <c r="G72" s="101">
        <v>1223272.8700000001</v>
      </c>
      <c r="H72" s="101">
        <v>0</v>
      </c>
      <c r="I72" s="101">
        <v>2593430</v>
      </c>
      <c r="J72" s="101">
        <v>16979917.579999998</v>
      </c>
      <c r="K72" s="117">
        <v>51226165.550000004</v>
      </c>
      <c r="L72" s="98"/>
    </row>
    <row r="73" spans="1:256" ht="12.75" customHeight="1">
      <c r="A73" s="75" t="s">
        <v>124</v>
      </c>
      <c r="B73" s="124">
        <v>23318775.210000001</v>
      </c>
      <c r="C73" s="122">
        <v>36642</v>
      </c>
      <c r="D73" s="101">
        <v>9102120.3399999999</v>
      </c>
      <c r="E73" s="101">
        <v>0</v>
      </c>
      <c r="F73" s="101">
        <v>6667</v>
      </c>
      <c r="G73" s="101">
        <v>1035622.47</v>
      </c>
      <c r="H73" s="101">
        <v>0</v>
      </c>
      <c r="I73" s="101">
        <v>863994.86</v>
      </c>
      <c r="J73" s="101">
        <v>15270595.82</v>
      </c>
      <c r="K73" s="117">
        <v>34327179.879999995</v>
      </c>
      <c r="L73" s="98"/>
    </row>
    <row r="74" spans="1:256" ht="12.75" customHeight="1">
      <c r="A74" s="75" t="s">
        <v>125</v>
      </c>
      <c r="B74" s="124">
        <v>13333223</v>
      </c>
      <c r="C74" s="122">
        <v>151580</v>
      </c>
      <c r="D74" s="101">
        <v>14180099</v>
      </c>
      <c r="E74" s="101">
        <v>0</v>
      </c>
      <c r="F74" s="101">
        <v>519624</v>
      </c>
      <c r="G74" s="101">
        <v>982555</v>
      </c>
      <c r="H74" s="101">
        <v>500</v>
      </c>
      <c r="I74" s="101">
        <v>541585</v>
      </c>
      <c r="J74" s="101">
        <v>12696458</v>
      </c>
      <c r="K74" s="117">
        <v>29557086</v>
      </c>
      <c r="L74" s="98"/>
    </row>
    <row r="75" spans="1:256" ht="12.75" customHeight="1">
      <c r="A75" s="75" t="s">
        <v>126</v>
      </c>
      <c r="B75" s="124">
        <v>50161790</v>
      </c>
      <c r="C75" s="122">
        <v>0</v>
      </c>
      <c r="D75" s="101">
        <v>5622544</v>
      </c>
      <c r="E75" s="101">
        <v>0</v>
      </c>
      <c r="F75" s="101">
        <v>621161</v>
      </c>
      <c r="G75" s="101">
        <v>1008019</v>
      </c>
      <c r="H75" s="101">
        <v>0</v>
      </c>
      <c r="I75" s="101">
        <v>16808787</v>
      </c>
      <c r="J75" s="101">
        <v>32560355</v>
      </c>
      <c r="K75" s="117">
        <v>74222301</v>
      </c>
      <c r="L75" s="98"/>
    </row>
    <row r="76" spans="1:256" ht="12.75" customHeight="1">
      <c r="A76" s="75" t="s">
        <v>127</v>
      </c>
      <c r="B76" s="124">
        <v>22383773</v>
      </c>
      <c r="C76" s="122">
        <v>0</v>
      </c>
      <c r="D76" s="101">
        <v>22712118</v>
      </c>
      <c r="E76" s="101">
        <v>0</v>
      </c>
      <c r="F76" s="101">
        <v>0</v>
      </c>
      <c r="G76" s="101">
        <v>828915</v>
      </c>
      <c r="H76" s="101">
        <v>0</v>
      </c>
      <c r="I76" s="101">
        <v>1839029</v>
      </c>
      <c r="J76" s="101">
        <v>18268969</v>
      </c>
      <c r="K76" s="117">
        <v>47763835</v>
      </c>
      <c r="L76" s="98"/>
    </row>
    <row r="77" spans="1:256" ht="12.75" customHeight="1">
      <c r="A77" s="75" t="s">
        <v>142</v>
      </c>
      <c r="B77" s="124">
        <v>166588738.77000001</v>
      </c>
      <c r="C77" s="122">
        <v>0</v>
      </c>
      <c r="D77" s="101">
        <v>118541720.15000001</v>
      </c>
      <c r="E77" s="101">
        <v>984050</v>
      </c>
      <c r="F77" s="101">
        <v>12759436.66</v>
      </c>
      <c r="G77" s="101">
        <v>6023183.8399999999</v>
      </c>
      <c r="H77" s="101">
        <v>0</v>
      </c>
      <c r="I77" s="101">
        <v>17929139.370000001</v>
      </c>
      <c r="J77" s="101">
        <v>89516704</v>
      </c>
      <c r="K77" s="117">
        <v>322826268.78999996</v>
      </c>
      <c r="L77" s="98"/>
      <c r="IV77" s="1"/>
    </row>
    <row r="78" spans="1:256" ht="12.75" customHeight="1">
      <c r="A78" s="75" t="s">
        <v>128</v>
      </c>
      <c r="B78" s="124">
        <v>26374251</v>
      </c>
      <c r="C78" s="122">
        <v>0</v>
      </c>
      <c r="D78" s="101">
        <v>12782382</v>
      </c>
      <c r="E78" s="101">
        <v>0</v>
      </c>
      <c r="F78" s="101">
        <v>769820</v>
      </c>
      <c r="G78" s="101">
        <v>1557939</v>
      </c>
      <c r="H78" s="101">
        <v>0</v>
      </c>
      <c r="I78" s="101">
        <v>2259100</v>
      </c>
      <c r="J78" s="101">
        <v>17246299</v>
      </c>
      <c r="K78" s="117">
        <v>43743492</v>
      </c>
      <c r="L78" s="98"/>
    </row>
    <row r="79" spans="1:256" ht="12.75" customHeight="1">
      <c r="A79" s="75" t="s">
        <v>143</v>
      </c>
      <c r="B79" s="124">
        <v>10249872</v>
      </c>
      <c r="C79" s="122">
        <v>81296</v>
      </c>
      <c r="D79" s="101">
        <v>7677723</v>
      </c>
      <c r="E79" s="101">
        <v>0</v>
      </c>
      <c r="F79" s="101">
        <v>332478</v>
      </c>
      <c r="G79" s="101">
        <v>428419</v>
      </c>
      <c r="H79" s="101">
        <v>0</v>
      </c>
      <c r="I79" s="101">
        <v>719542</v>
      </c>
      <c r="J79" s="101">
        <v>8353879</v>
      </c>
      <c r="K79" s="117">
        <v>19408034</v>
      </c>
      <c r="L79" s="98"/>
    </row>
    <row r="80" spans="1:256" ht="12.75" customHeight="1">
      <c r="A80" s="75" t="s">
        <v>144</v>
      </c>
      <c r="B80" s="124">
        <v>83364028</v>
      </c>
      <c r="C80" s="122">
        <v>0</v>
      </c>
      <c r="D80" s="101">
        <v>174964037</v>
      </c>
      <c r="E80" s="101">
        <v>3384805</v>
      </c>
      <c r="F80" s="101">
        <v>17744732</v>
      </c>
      <c r="G80" s="101">
        <v>973815</v>
      </c>
      <c r="H80" s="101">
        <v>0</v>
      </c>
      <c r="I80" s="101">
        <v>17050314</v>
      </c>
      <c r="J80" s="101">
        <v>102888320</v>
      </c>
      <c r="K80" s="117">
        <v>297481731</v>
      </c>
      <c r="L80" s="98"/>
    </row>
    <row r="81" spans="1:12" ht="12.75" customHeight="1">
      <c r="A81" s="75" t="s">
        <v>129</v>
      </c>
      <c r="B81" s="124">
        <v>187490793.09999999</v>
      </c>
      <c r="C81" s="122">
        <v>541812</v>
      </c>
      <c r="D81" s="101">
        <v>23940498.590000004</v>
      </c>
      <c r="E81" s="101">
        <v>2200</v>
      </c>
      <c r="F81" s="101">
        <v>1872052</v>
      </c>
      <c r="G81" s="101">
        <v>1908951.2</v>
      </c>
      <c r="H81" s="101">
        <v>0</v>
      </c>
      <c r="I81" s="101">
        <v>4235713.28</v>
      </c>
      <c r="J81" s="101">
        <v>97003056.910000011</v>
      </c>
      <c r="K81" s="117">
        <v>219450208.17000002</v>
      </c>
      <c r="L81" s="98"/>
    </row>
    <row r="82" spans="1:12" ht="12.75" customHeight="1">
      <c r="A82" s="75" t="s">
        <v>130</v>
      </c>
      <c r="B82" s="124">
        <v>7806434</v>
      </c>
      <c r="C82" s="122">
        <v>230676</v>
      </c>
      <c r="D82" s="101">
        <v>10281990</v>
      </c>
      <c r="E82" s="101">
        <v>0</v>
      </c>
      <c r="F82" s="101">
        <v>379022</v>
      </c>
      <c r="G82" s="101">
        <v>724797</v>
      </c>
      <c r="H82" s="101">
        <v>0</v>
      </c>
      <c r="I82" s="101">
        <v>2743842</v>
      </c>
      <c r="J82" s="101">
        <v>5407708</v>
      </c>
      <c r="K82" s="117">
        <v>21936085</v>
      </c>
      <c r="L82" s="98"/>
    </row>
    <row r="83" spans="1:12" ht="12.75" customHeight="1">
      <c r="A83" s="75" t="s">
        <v>131</v>
      </c>
      <c r="B83" s="128">
        <v>9504654</v>
      </c>
      <c r="C83" s="99">
        <v>172381</v>
      </c>
      <c r="D83" s="101">
        <v>14407604</v>
      </c>
      <c r="E83" s="101">
        <v>8000</v>
      </c>
      <c r="F83" s="101">
        <v>97443</v>
      </c>
      <c r="G83" s="101">
        <v>672860</v>
      </c>
      <c r="H83" s="101">
        <v>0</v>
      </c>
      <c r="I83" s="101">
        <v>1815631</v>
      </c>
      <c r="J83" s="101">
        <v>7081170</v>
      </c>
      <c r="K83" s="117">
        <v>26506192</v>
      </c>
      <c r="L83" s="98"/>
    </row>
    <row r="84" spans="1:12" ht="12.75" customHeight="1">
      <c r="A84" s="75" t="s">
        <v>132</v>
      </c>
      <c r="B84" s="129">
        <v>18770288</v>
      </c>
      <c r="C84" s="101">
        <v>43212</v>
      </c>
      <c r="D84" s="101">
        <v>8189160</v>
      </c>
      <c r="E84" s="101">
        <v>16212</v>
      </c>
      <c r="F84" s="101">
        <v>267092</v>
      </c>
      <c r="G84" s="101">
        <v>515438</v>
      </c>
      <c r="H84" s="101">
        <v>0</v>
      </c>
      <c r="I84" s="101">
        <v>932888</v>
      </c>
      <c r="J84" s="101">
        <v>9945534</v>
      </c>
      <c r="K84" s="121">
        <v>28691078</v>
      </c>
      <c r="L84" s="98"/>
    </row>
    <row r="85" spans="1:12" ht="12.75" customHeight="1">
      <c r="A85" s="75" t="s">
        <v>24</v>
      </c>
      <c r="B85" s="125">
        <f>SUM(B62:B84)</f>
        <v>1056887463.54</v>
      </c>
      <c r="C85" s="102">
        <f>SUM(C62:C84)</f>
        <v>4080389</v>
      </c>
      <c r="D85" s="97">
        <f t="shared" ref="D85:K85" si="3">SUM(D62:D84)</f>
        <v>555462690.58000004</v>
      </c>
      <c r="E85" s="97">
        <f t="shared" si="3"/>
        <v>4436122</v>
      </c>
      <c r="F85" s="97">
        <f t="shared" si="3"/>
        <v>52351098.649999999</v>
      </c>
      <c r="G85" s="97">
        <f t="shared" si="3"/>
        <v>34495389.780000001</v>
      </c>
      <c r="H85" s="97">
        <f t="shared" si="3"/>
        <v>500</v>
      </c>
      <c r="I85" s="97">
        <f t="shared" si="3"/>
        <v>84160226.010000005</v>
      </c>
      <c r="J85" s="97">
        <f t="shared" si="3"/>
        <v>726593620.18999994</v>
      </c>
      <c r="K85" s="130">
        <f t="shared" si="3"/>
        <v>1787792990.5599999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133</v>
      </c>
      <c r="B89" s="126">
        <v>1760423</v>
      </c>
      <c r="C89" s="101">
        <v>16681</v>
      </c>
      <c r="D89" s="101">
        <v>2100913</v>
      </c>
      <c r="E89" s="101">
        <v>0</v>
      </c>
      <c r="F89" s="101">
        <v>274483</v>
      </c>
      <c r="G89" s="101">
        <v>65170</v>
      </c>
      <c r="H89" s="100">
        <v>0</v>
      </c>
      <c r="I89" s="101">
        <v>1162578</v>
      </c>
      <c r="J89" s="101">
        <v>2596313</v>
      </c>
      <c r="K89" s="118">
        <v>5363567</v>
      </c>
    </row>
    <row r="90" spans="1:12" ht="12.75" customHeight="1">
      <c r="A90" s="75" t="s">
        <v>134</v>
      </c>
      <c r="B90" s="126">
        <v>3016652</v>
      </c>
      <c r="C90" s="101">
        <v>3656</v>
      </c>
      <c r="D90" s="101">
        <v>366596.09</v>
      </c>
      <c r="E90" s="101">
        <v>0</v>
      </c>
      <c r="F90" s="101">
        <v>0</v>
      </c>
      <c r="G90" s="101">
        <v>121389.20999999999</v>
      </c>
      <c r="H90" s="100">
        <v>0</v>
      </c>
      <c r="I90" s="101">
        <v>49395.92</v>
      </c>
      <c r="J90" s="101">
        <v>1525401.21</v>
      </c>
      <c r="K90" s="118">
        <v>3554033.2199999997</v>
      </c>
      <c r="L90" s="1"/>
    </row>
    <row r="91" spans="1:12" ht="12.75" customHeight="1">
      <c r="A91" s="75" t="s">
        <v>24</v>
      </c>
      <c r="B91" s="127">
        <f>SUM(B89:B90)</f>
        <v>4777075</v>
      </c>
      <c r="C91" s="96">
        <f t="shared" ref="C91:K91" si="4">SUM(C89:C90)</f>
        <v>20337</v>
      </c>
      <c r="D91" s="96">
        <f t="shared" si="4"/>
        <v>2467509.09</v>
      </c>
      <c r="E91" s="96">
        <f t="shared" si="4"/>
        <v>0</v>
      </c>
      <c r="F91" s="96">
        <f t="shared" si="4"/>
        <v>274483</v>
      </c>
      <c r="G91" s="96">
        <f t="shared" si="4"/>
        <v>186559.21</v>
      </c>
      <c r="H91" s="96">
        <f t="shared" si="4"/>
        <v>0</v>
      </c>
      <c r="I91" s="96">
        <f t="shared" si="4"/>
        <v>1211973.92</v>
      </c>
      <c r="J91" s="96">
        <f t="shared" si="4"/>
        <v>4121714.21</v>
      </c>
      <c r="K91" s="70">
        <f t="shared" si="4"/>
        <v>8917600.2199999988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131" t="s">
        <v>67</v>
      </c>
      <c r="B93" s="70">
        <f>SUM(B91,B85)</f>
        <v>1061664538.54</v>
      </c>
      <c r="C93" s="130">
        <f t="shared" ref="C93:K93" si="5">SUM(C91,C85)</f>
        <v>4100726</v>
      </c>
      <c r="D93" s="130">
        <f t="shared" si="5"/>
        <v>557930199.67000008</v>
      </c>
      <c r="E93" s="130">
        <f t="shared" si="5"/>
        <v>4436122</v>
      </c>
      <c r="F93" s="97">
        <f t="shared" si="5"/>
        <v>52625581.649999999</v>
      </c>
      <c r="G93" s="96">
        <f t="shared" si="5"/>
        <v>34681948.990000002</v>
      </c>
      <c r="H93" s="96">
        <f t="shared" si="5"/>
        <v>500</v>
      </c>
      <c r="I93" s="96">
        <f t="shared" si="5"/>
        <v>85372199.930000007</v>
      </c>
      <c r="J93" s="96">
        <f t="shared" si="5"/>
        <v>730715334.39999998</v>
      </c>
      <c r="K93" s="70">
        <f t="shared" si="5"/>
        <v>1796710590.78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132">
        <f>SUM(B93,B46)</f>
        <v>2410776785.6700001</v>
      </c>
      <c r="C95" s="132">
        <f t="shared" ref="C95:K95" si="6">SUM(C93,C46)</f>
        <v>6460693</v>
      </c>
      <c r="D95" s="132">
        <f t="shared" si="6"/>
        <v>853099902.98000002</v>
      </c>
      <c r="E95" s="132">
        <f t="shared" si="6"/>
        <v>7123711</v>
      </c>
      <c r="F95" s="132">
        <f t="shared" si="6"/>
        <v>157443637.09</v>
      </c>
      <c r="G95" s="132">
        <f t="shared" si="6"/>
        <v>103541930.52000001</v>
      </c>
      <c r="H95" s="132">
        <f t="shared" si="6"/>
        <v>49968</v>
      </c>
      <c r="I95" s="132">
        <f t="shared" si="6"/>
        <v>157777533.27000001</v>
      </c>
      <c r="J95" s="132">
        <f t="shared" si="6"/>
        <v>1577440046.27</v>
      </c>
      <c r="K95" s="133">
        <f t="shared" si="6"/>
        <v>3690182911.5299997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honeticPr fontId="2" type="noConversion"/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showOutlineSymbols="0" zoomScaleNormal="100" workbookViewId="0">
      <pane xSplit="1" ySplit="9" topLeftCell="B37" activePane="bottomRight" state="frozen"/>
      <selection pane="topRight" activeCell="B1" sqref="B1"/>
      <selection pane="bottomLeft" activeCell="A11" sqref="A11"/>
      <selection pane="bottomRight" activeCell="B88" sqref="B88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15.59765625" style="2" bestFit="1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f>'Table 16 09'!B13-'Table 16 - Financial Aid Aw 08'!B13</f>
        <v>-16400679.33</v>
      </c>
      <c r="C13" s="66">
        <f>'Table 16 09'!C13-'Table 16 - Financial Aid Aw 08'!C13</f>
        <v>0</v>
      </c>
      <c r="D13" s="66">
        <f>'Table 16 09'!D13-'Table 16 - Financial Aid Aw 08'!D13</f>
        <v>-133985.35999999999</v>
      </c>
      <c r="E13" s="66">
        <f>'Table 16 09'!E13-'Table 16 - Financial Aid Aw 08'!E13</f>
        <v>0</v>
      </c>
      <c r="F13" s="66">
        <f>'Table 16 09'!F13-'Table 16 - Financial Aid Aw 08'!F13</f>
        <v>-21395</v>
      </c>
      <c r="G13" s="66">
        <f>'Table 16 09'!G13-'Table 16 - Financial Aid Aw 08'!G13</f>
        <v>-177507</v>
      </c>
      <c r="H13" s="66">
        <f>'Table 16 09'!H13-'Table 16 - Financial Aid Aw 08'!H13</f>
        <v>-1500</v>
      </c>
      <c r="I13" s="66">
        <f>'Table 16 09'!I13-'Table 16 - Financial Aid Aw 08'!I13</f>
        <v>112984</v>
      </c>
      <c r="J13" s="66">
        <f>'Table 16 09'!J13-'Table 16 - Financial Aid Aw 08'!J13</f>
        <v>1071834.9299999997</v>
      </c>
      <c r="K13" s="66">
        <f>'Table 16 09'!K13-'Table 16 - Financial Aid Aw 08'!K13</f>
        <v>10606135.310000001</v>
      </c>
      <c r="M13" s="75"/>
    </row>
    <row r="14" spans="1:16" ht="12.75" customHeight="1">
      <c r="A14" s="75" t="s">
        <v>15</v>
      </c>
      <c r="B14" s="66">
        <f>'Table 16 09'!B14-'Table 16 - Financial Aid Aw 08'!B14</f>
        <v>9115243.4699999988</v>
      </c>
      <c r="C14" s="66">
        <f>'Table 16 09'!C14-'Table 16 - Financial Aid Aw 08'!C14</f>
        <v>0</v>
      </c>
      <c r="D14" s="66">
        <f>'Table 16 09'!D14-'Table 16 - Financial Aid Aw 08'!D14</f>
        <v>312140</v>
      </c>
      <c r="E14" s="66">
        <f>'Table 16 09'!E14-'Table 16 - Financial Aid Aw 08'!E14</f>
        <v>0</v>
      </c>
      <c r="F14" s="66">
        <f>'Table 16 09'!F14-'Table 16 - Financial Aid Aw 08'!F14</f>
        <v>-113385</v>
      </c>
      <c r="G14" s="66">
        <f>'Table 16 09'!G14-'Table 16 - Financial Aid Aw 08'!G14</f>
        <v>-420980</v>
      </c>
      <c r="H14" s="66">
        <f>'Table 16 09'!H14-'Table 16 - Financial Aid Aw 08'!H14</f>
        <v>0</v>
      </c>
      <c r="I14" s="66">
        <f>'Table 16 09'!I14-'Table 16 - Financial Aid Aw 08'!I14</f>
        <v>-653345</v>
      </c>
      <c r="J14" s="66">
        <f>'Table 16 09'!J14-'Table 16 - Financial Aid Aw 08'!J14</f>
        <v>5646594.4700000007</v>
      </c>
      <c r="K14" s="66">
        <f>'Table 16 09'!K14-'Table 16 - Financial Aid Aw 08'!K14</f>
        <v>11825930.470000003</v>
      </c>
      <c r="M14" s="75"/>
    </row>
    <row r="15" spans="1:16" ht="12.75" customHeight="1">
      <c r="A15" s="75" t="s">
        <v>16</v>
      </c>
      <c r="B15" s="66">
        <f>'Table 16 09'!B15-'Table 16 - Financial Aid Aw 08'!B15</f>
        <v>15979666</v>
      </c>
      <c r="C15" s="66">
        <f>'Table 16 09'!C15-'Table 16 - Financial Aid Aw 08'!C15</f>
        <v>0</v>
      </c>
      <c r="D15" s="66">
        <f>'Table 16 09'!D15-'Table 16 - Financial Aid Aw 08'!D15</f>
        <v>-322678</v>
      </c>
      <c r="E15" s="66">
        <f>'Table 16 09'!E15-'Table 16 - Financial Aid Aw 08'!E15</f>
        <v>0</v>
      </c>
      <c r="F15" s="66">
        <f>'Table 16 09'!F15-'Table 16 - Financial Aid Aw 08'!F15</f>
        <v>169184</v>
      </c>
      <c r="G15" s="66">
        <f>'Table 16 09'!G15-'Table 16 - Financial Aid Aw 08'!G15</f>
        <v>-601220</v>
      </c>
      <c r="H15" s="66">
        <f>'Table 16 09'!H15-'Table 16 - Financial Aid Aw 08'!H15</f>
        <v>0</v>
      </c>
      <c r="I15" s="66">
        <f>'Table 16 09'!I15-'Table 16 - Financial Aid Aw 08'!I15</f>
        <v>-1614899</v>
      </c>
      <c r="J15" s="66">
        <f>'Table 16 09'!J15-'Table 16 - Financial Aid Aw 08'!J15</f>
        <v>10699884</v>
      </c>
      <c r="K15" s="66">
        <f>'Table 16 09'!K15-'Table 16 - Financial Aid Aw 08'!K15</f>
        <v>13729946</v>
      </c>
      <c r="M15" s="75"/>
    </row>
    <row r="16" spans="1:16" ht="12.75" customHeight="1">
      <c r="A16" s="75" t="s">
        <v>76</v>
      </c>
      <c r="B16" s="66">
        <f>'Table 16 09'!B16-'Table 16 - Financial Aid Aw 08'!B16</f>
        <v>32380674.579999998</v>
      </c>
      <c r="C16" s="66">
        <f>'Table 16 09'!C16-'Table 16 - Financial Aid Aw 08'!C16</f>
        <v>-20852</v>
      </c>
      <c r="D16" s="66">
        <f>'Table 16 09'!D16-'Table 16 - Financial Aid Aw 08'!D16</f>
        <v>-180002.38000000268</v>
      </c>
      <c r="E16" s="66">
        <f>'Table 16 09'!E16-'Table 16 - Financial Aid Aw 08'!E16</f>
        <v>0</v>
      </c>
      <c r="F16" s="66">
        <f>'Table 16 09'!F16-'Table 16 - Financial Aid Aw 08'!F16</f>
        <v>929485.98000000045</v>
      </c>
      <c r="G16" s="66">
        <f>'Table 16 09'!G16-'Table 16 - Financial Aid Aw 08'!G16</f>
        <v>-2034784.42</v>
      </c>
      <c r="H16" s="66">
        <f>'Table 16 09'!H16-'Table 16 - Financial Aid Aw 08'!H16</f>
        <v>7968</v>
      </c>
      <c r="I16" s="66">
        <f>'Table 16 09'!I16-'Table 16 - Financial Aid Aw 08'!I16</f>
        <v>-2739363.79</v>
      </c>
      <c r="J16" s="66">
        <f>'Table 16 09'!J16-'Table 16 - Financial Aid Aw 08'!J16</f>
        <v>12545503.049999997</v>
      </c>
      <c r="K16" s="66">
        <f>'Table 16 09'!K16-'Table 16 - Financial Aid Aw 08'!K16</f>
        <v>28355009.969999999</v>
      </c>
      <c r="M16" s="75"/>
    </row>
    <row r="17" spans="1:13" ht="12.75" customHeight="1">
      <c r="A17" s="75" t="s">
        <v>88</v>
      </c>
      <c r="B17" s="66">
        <f>'Table 16 09'!B17-'Table 16 - Financial Aid Aw 08'!B17</f>
        <v>17147855.790000007</v>
      </c>
      <c r="C17" s="66">
        <f>'Table 16 09'!C17-'Table 16 - Financial Aid Aw 08'!C17</f>
        <v>0</v>
      </c>
      <c r="D17" s="66">
        <f>'Table 16 09'!D17-'Table 16 - Financial Aid Aw 08'!D17</f>
        <v>6438458.1099999994</v>
      </c>
      <c r="E17" s="66">
        <f>'Table 16 09'!E17-'Table 16 - Financial Aid Aw 08'!E17</f>
        <v>170281</v>
      </c>
      <c r="F17" s="66">
        <f>'Table 16 09'!F17-'Table 16 - Financial Aid Aw 08'!F17</f>
        <v>2748246.6300000008</v>
      </c>
      <c r="G17" s="66">
        <f>'Table 16 09'!G17-'Table 16 - Financial Aid Aw 08'!G17</f>
        <v>-700361</v>
      </c>
      <c r="H17" s="66">
        <f>'Table 16 09'!H17-'Table 16 - Financial Aid Aw 08'!H17</f>
        <v>0</v>
      </c>
      <c r="I17" s="66">
        <f>'Table 16 09'!I17-'Table 16 - Financial Aid Aw 08'!I17</f>
        <v>15831</v>
      </c>
      <c r="J17" s="66">
        <f>'Table 16 09'!J17-'Table 16 - Financial Aid Aw 08'!J17</f>
        <v>9596065.7900000028</v>
      </c>
      <c r="K17" s="66">
        <f>'Table 16 09'!K17-'Table 16 - Financial Aid Aw 08'!K17</f>
        <v>25820311.530000001</v>
      </c>
      <c r="M17" s="75"/>
    </row>
    <row r="18" spans="1:13" ht="12.75" customHeight="1">
      <c r="A18" s="75" t="s">
        <v>17</v>
      </c>
      <c r="B18" s="66">
        <f>'Table 16 09'!B18-'Table 16 - Financial Aid Aw 08'!B18</f>
        <v>14551816</v>
      </c>
      <c r="C18" s="66">
        <f>'Table 16 09'!C18-'Table 16 - Financial Aid Aw 08'!C18</f>
        <v>0</v>
      </c>
      <c r="D18" s="66">
        <f>'Table 16 09'!D18-'Table 16 - Financial Aid Aw 08'!D18</f>
        <v>355998</v>
      </c>
      <c r="E18" s="66">
        <f>'Table 16 09'!E18-'Table 16 - Financial Aid Aw 08'!E18</f>
        <v>0</v>
      </c>
      <c r="F18" s="66">
        <f>'Table 16 09'!F18-'Table 16 - Financial Aid Aw 08'!F18</f>
        <v>218609</v>
      </c>
      <c r="G18" s="66">
        <f>'Table 16 09'!G18-'Table 16 - Financial Aid Aw 08'!G18</f>
        <v>-289839</v>
      </c>
      <c r="H18" s="66">
        <f>'Table 16 09'!H18-'Table 16 - Financial Aid Aw 08'!H18</f>
        <v>0</v>
      </c>
      <c r="I18" s="66">
        <f>'Table 16 09'!I18-'Table 16 - Financial Aid Aw 08'!I18</f>
        <v>-162477</v>
      </c>
      <c r="J18" s="66">
        <f>'Table 16 09'!J18-'Table 16 - Financial Aid Aw 08'!J18</f>
        <v>11662219</v>
      </c>
      <c r="K18" s="66">
        <f>'Table 16 09'!K18-'Table 16 - Financial Aid Aw 08'!K18</f>
        <v>14674568</v>
      </c>
      <c r="M18" s="75"/>
    </row>
    <row r="19" spans="1:13" ht="12.75" customHeight="1">
      <c r="A19" s="75" t="s">
        <v>18</v>
      </c>
      <c r="B19" s="66">
        <f>'Table 16 09'!B19-'Table 16 - Financial Aid Aw 08'!B19</f>
        <v>15530332</v>
      </c>
      <c r="C19" s="66">
        <f>'Table 16 09'!C19-'Table 16 - Financial Aid Aw 08'!C19</f>
        <v>-49778</v>
      </c>
      <c r="D19" s="66">
        <f>'Table 16 09'!D19-'Table 16 - Financial Aid Aw 08'!D19</f>
        <v>2108385</v>
      </c>
      <c r="E19" s="66">
        <f>'Table 16 09'!E19-'Table 16 - Financial Aid Aw 08'!E19</f>
        <v>-42900</v>
      </c>
      <c r="F19" s="66">
        <f>'Table 16 09'!F19-'Table 16 - Financial Aid Aw 08'!F19</f>
        <v>1090940</v>
      </c>
      <c r="G19" s="66">
        <f>'Table 16 09'!G19-'Table 16 - Financial Aid Aw 08'!G19</f>
        <v>-490242</v>
      </c>
      <c r="H19" s="66">
        <f>'Table 16 09'!H19-'Table 16 - Financial Aid Aw 08'!H19</f>
        <v>-24500</v>
      </c>
      <c r="I19" s="66">
        <f>'Table 16 09'!I19-'Table 16 - Financial Aid Aw 08'!I19</f>
        <v>-4375454</v>
      </c>
      <c r="J19" s="66">
        <f>'Table 16 09'!J19-'Table 16 - Financial Aid Aw 08'!J19</f>
        <v>7635047</v>
      </c>
      <c r="K19" s="66">
        <f>'Table 16 09'!K19-'Table 16 - Financial Aid Aw 08'!K19</f>
        <v>13578350</v>
      </c>
      <c r="M19" s="75"/>
    </row>
    <row r="20" spans="1:13" ht="12.75" customHeight="1">
      <c r="A20" s="75" t="s">
        <v>19</v>
      </c>
      <c r="B20" s="66">
        <f>'Table 16 09'!B20-'Table 16 - Financial Aid Aw 08'!B20</f>
        <v>22685217.819999985</v>
      </c>
      <c r="C20" s="66">
        <f>'Table 16 09'!C20-'Table 16 - Financial Aid Aw 08'!C20</f>
        <v>0</v>
      </c>
      <c r="D20" s="66">
        <f>'Table 16 09'!D20-'Table 16 - Financial Aid Aw 08'!D20</f>
        <v>3652510.0200000033</v>
      </c>
      <c r="E20" s="66">
        <f>'Table 16 09'!E20-'Table 16 - Financial Aid Aw 08'!E20</f>
        <v>0</v>
      </c>
      <c r="F20" s="66">
        <f>'Table 16 09'!F20-'Table 16 - Financial Aid Aw 08'!F20</f>
        <v>204536.7200000002</v>
      </c>
      <c r="G20" s="66">
        <f>'Table 16 09'!G20-'Table 16 - Financial Aid Aw 08'!G20</f>
        <v>-847361.37000000011</v>
      </c>
      <c r="H20" s="66">
        <f>'Table 16 09'!H20-'Table 16 - Financial Aid Aw 08'!H20</f>
        <v>-20000</v>
      </c>
      <c r="I20" s="66">
        <f>'Table 16 09'!I20-'Table 16 - Financial Aid Aw 08'!I20</f>
        <v>-102293.68000000017</v>
      </c>
      <c r="J20" s="66">
        <f>'Table 16 09'!J20-'Table 16 - Financial Aid Aw 08'!J20</f>
        <v>15657164.390000001</v>
      </c>
      <c r="K20" s="66">
        <f>'Table 16 09'!K20-'Table 16 - Financial Aid Aw 08'!K20</f>
        <v>25553629.609999999</v>
      </c>
      <c r="M20" s="75"/>
    </row>
    <row r="21" spans="1:13" ht="12.75" customHeight="1">
      <c r="A21" s="75" t="s">
        <v>20</v>
      </c>
      <c r="B21" s="66">
        <f>'Table 16 09'!B21-'Table 16 - Financial Aid Aw 08'!B21</f>
        <v>7715610</v>
      </c>
      <c r="C21" s="66">
        <f>'Table 16 09'!C21-'Table 16 - Financial Aid Aw 08'!C21</f>
        <v>2256</v>
      </c>
      <c r="D21" s="66">
        <f>'Table 16 09'!D21-'Table 16 - Financial Aid Aw 08'!D21</f>
        <v>1547184</v>
      </c>
      <c r="E21" s="66">
        <f>'Table 16 09'!E21-'Table 16 - Financial Aid Aw 08'!E21</f>
        <v>-23697</v>
      </c>
      <c r="F21" s="66">
        <f>'Table 16 09'!F21-'Table 16 - Financial Aid Aw 08'!F21</f>
        <v>134360</v>
      </c>
      <c r="G21" s="66">
        <f>'Table 16 09'!G21-'Table 16 - Financial Aid Aw 08'!G21</f>
        <v>-1307816</v>
      </c>
      <c r="H21" s="66">
        <f>'Table 16 09'!H21-'Table 16 - Financial Aid Aw 08'!H21</f>
        <v>-16500</v>
      </c>
      <c r="I21" s="66">
        <f>'Table 16 09'!I21-'Table 16 - Financial Aid Aw 08'!I21</f>
        <v>-916804</v>
      </c>
      <c r="J21" s="66">
        <f>'Table 16 09'!J21-'Table 16 - Financial Aid Aw 08'!J21</f>
        <v>3906703</v>
      </c>
      <c r="K21" s="66">
        <f>'Table 16 09'!K21-'Table 16 - Financial Aid Aw 08'!K21</f>
        <v>7148837</v>
      </c>
      <c r="M21" s="75"/>
    </row>
    <row r="22" spans="1:13" ht="12.75" customHeight="1">
      <c r="A22" s="75" t="s">
        <v>85</v>
      </c>
      <c r="B22" s="66">
        <f>'Table 16 09'!B22-'Table 16 - Financial Aid Aw 08'!B22</f>
        <v>24299581</v>
      </c>
      <c r="C22" s="66">
        <f>'Table 16 09'!C22-'Table 16 - Financial Aid Aw 08'!C22</f>
        <v>225138</v>
      </c>
      <c r="D22" s="66">
        <f>'Table 16 09'!D22-'Table 16 - Financial Aid Aw 08'!D22</f>
        <v>555923</v>
      </c>
      <c r="E22" s="66">
        <f>'Table 16 09'!E22-'Table 16 - Financial Aid Aw 08'!E22</f>
        <v>0</v>
      </c>
      <c r="F22" s="66">
        <f>'Table 16 09'!F22-'Table 16 - Financial Aid Aw 08'!F22</f>
        <v>327118</v>
      </c>
      <c r="G22" s="66">
        <f>'Table 16 09'!G22-'Table 16 - Financial Aid Aw 08'!G22</f>
        <v>-492015</v>
      </c>
      <c r="H22" s="66">
        <f>'Table 16 09'!H22-'Table 16 - Financial Aid Aw 08'!H22</f>
        <v>0</v>
      </c>
      <c r="I22" s="66">
        <f>'Table 16 09'!I22-'Table 16 - Financial Aid Aw 08'!I22</f>
        <v>-946838</v>
      </c>
      <c r="J22" s="66">
        <f>'Table 16 09'!J22-'Table 16 - Financial Aid Aw 08'!J22</f>
        <v>17819039</v>
      </c>
      <c r="K22" s="66">
        <f>'Table 16 09'!K22-'Table 16 - Financial Aid Aw 08'!K22</f>
        <v>23743771</v>
      </c>
      <c r="M22" s="75"/>
    </row>
    <row r="23" spans="1:13" ht="12.75" customHeight="1">
      <c r="A23" s="75" t="s">
        <v>21</v>
      </c>
      <c r="B23" s="66">
        <f>'Table 16 09'!B23-'Table 16 - Financial Aid Aw 08'!B23</f>
        <v>68764776.689999998</v>
      </c>
      <c r="C23" s="66">
        <f>'Table 16 09'!C23-'Table 16 - Financial Aid Aw 08'!C23</f>
        <v>207215</v>
      </c>
      <c r="D23" s="66">
        <f>'Table 16 09'!D23-'Table 16 - Financial Aid Aw 08'!D23</f>
        <v>9814404.3599999994</v>
      </c>
      <c r="E23" s="66">
        <f>'Table 16 09'!E23-'Table 16 - Financial Aid Aw 08'!E23</f>
        <v>-566398</v>
      </c>
      <c r="F23" s="66">
        <f>'Table 16 09'!F23-'Table 16 - Financial Aid Aw 08'!F23</f>
        <v>13063082</v>
      </c>
      <c r="G23" s="66">
        <f>'Table 16 09'!G23-'Table 16 - Financial Aid Aw 08'!G23</f>
        <v>-3540930.25</v>
      </c>
      <c r="H23" s="66">
        <f>'Table 16 09'!H23-'Table 16 - Financial Aid Aw 08'!H23</f>
        <v>-47500</v>
      </c>
      <c r="I23" s="66">
        <f>'Table 16 09'!I23-'Table 16 - Financial Aid Aw 08'!I23</f>
        <v>-2873393.370000001</v>
      </c>
      <c r="J23" s="66">
        <f>'Table 16 09'!J23-'Table 16 - Financial Aid Aw 08'!J23</f>
        <v>23773055.87000002</v>
      </c>
      <c r="K23" s="66">
        <f>'Table 16 09'!K23-'Table 16 - Financial Aid Aw 08'!K23</f>
        <v>84861541.429999948</v>
      </c>
      <c r="M23" s="75"/>
    </row>
    <row r="24" spans="1:13" ht="12.75" customHeight="1">
      <c r="A24" s="75" t="s">
        <v>22</v>
      </c>
      <c r="B24" s="66">
        <f>'Table 16 09'!B24-'Table 16 - Financial Aid Aw 08'!B24</f>
        <v>42412993.439999998</v>
      </c>
      <c r="C24" s="66">
        <f>'Table 16 09'!C24-'Table 16 - Financial Aid Aw 08'!C24</f>
        <v>-62203.5</v>
      </c>
      <c r="D24" s="66">
        <f>'Table 16 09'!D24-'Table 16 - Financial Aid Aw 08'!D24</f>
        <v>2473490.0399999954</v>
      </c>
      <c r="E24" s="66">
        <f>'Table 16 09'!E24-'Table 16 - Financial Aid Aw 08'!E24</f>
        <v>59417</v>
      </c>
      <c r="F24" s="66">
        <f>'Table 16 09'!F24-'Table 16 - Financial Aid Aw 08'!F24</f>
        <v>2016770.7800000003</v>
      </c>
      <c r="G24" s="66">
        <f>'Table 16 09'!G24-'Table 16 - Financial Aid Aw 08'!G24</f>
        <v>-1473019.0799999996</v>
      </c>
      <c r="H24" s="66">
        <f>'Table 16 09'!H24-'Table 16 - Financial Aid Aw 08'!H24</f>
        <v>0</v>
      </c>
      <c r="I24" s="66">
        <f>'Table 16 09'!I24-'Table 16 - Financial Aid Aw 08'!I24</f>
        <v>-3410196.5200000014</v>
      </c>
      <c r="J24" s="66">
        <f>'Table 16 09'!J24-'Table 16 - Financial Aid Aw 08'!J24</f>
        <v>12913000.189999998</v>
      </c>
      <c r="K24" s="66">
        <f>'Table 16 09'!K24-'Table 16 - Financial Aid Aw 08'!K24</f>
        <v>42119455.659999996</v>
      </c>
      <c r="M24" s="75"/>
    </row>
    <row r="25" spans="1:13" ht="12.75" customHeight="1">
      <c r="A25" s="75" t="s">
        <v>23</v>
      </c>
      <c r="B25" s="66">
        <f>'Table 16 09'!B25-'Table 16 - Financial Aid Aw 08'!B25</f>
        <v>28350545.780000001</v>
      </c>
      <c r="C25" s="66">
        <f>'Table 16 09'!C25-'Table 16 - Financial Aid Aw 08'!C25</f>
        <v>0</v>
      </c>
      <c r="D25" s="66">
        <f>'Table 16 09'!D25-'Table 16 - Financial Aid Aw 08'!D25</f>
        <v>1434969.5300000012</v>
      </c>
      <c r="E25" s="66">
        <f>'Table 16 09'!E25-'Table 16 - Financial Aid Aw 08'!E25</f>
        <v>0</v>
      </c>
      <c r="F25" s="66">
        <f>'Table 16 09'!F25-'Table 16 - Financial Aid Aw 08'!F25</f>
        <v>669334</v>
      </c>
      <c r="G25" s="66">
        <f>'Table 16 09'!G25-'Table 16 - Financial Aid Aw 08'!G25</f>
        <v>-1112850.23</v>
      </c>
      <c r="H25" s="66">
        <f>'Table 16 09'!H25-'Table 16 - Financial Aid Aw 08'!H25</f>
        <v>-18867</v>
      </c>
      <c r="I25" s="66">
        <f>'Table 16 09'!I25-'Table 16 - Financial Aid Aw 08'!I25</f>
        <v>-3157123.5199999996</v>
      </c>
      <c r="J25" s="66">
        <f>'Table 16 09'!J25-'Table 16 - Financial Aid Aw 08'!J25</f>
        <v>12622879.770000003</v>
      </c>
      <c r="K25" s="66">
        <f>'Table 16 09'!K25-'Table 16 - Financial Aid Aw 08'!K25</f>
        <v>26184875.560000002</v>
      </c>
      <c r="M25" s="75"/>
    </row>
    <row r="26" spans="1:13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145548990.46000001</v>
      </c>
      <c r="K26" s="37">
        <f>SUM(K13:K25)</f>
        <v>328202361.5399999</v>
      </c>
    </row>
    <row r="27" spans="1:13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3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3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3" ht="12.75" customHeight="1">
      <c r="A30" s="75" t="s">
        <v>26</v>
      </c>
      <c r="B30" s="66">
        <f>'Table 16 09'!B30-'Table 16 - Financial Aid Aw 08'!B30</f>
        <v>10773796</v>
      </c>
      <c r="C30" s="66">
        <f>'Table 16 09'!C30-'Table 16 - Financial Aid Aw 08'!C30</f>
        <v>-26792</v>
      </c>
      <c r="D30" s="66">
        <f>'Table 16 09'!D30-'Table 16 - Financial Aid Aw 08'!D30</f>
        <v>245997</v>
      </c>
      <c r="E30" s="66">
        <f>'Table 16 09'!E30-'Table 16 - Financial Aid Aw 08'!E30</f>
        <v>0</v>
      </c>
      <c r="F30" s="66">
        <f>'Table 16 09'!F30-'Table 16 - Financial Aid Aw 08'!F30</f>
        <v>-19738</v>
      </c>
      <c r="G30" s="66">
        <f>'Table 16 09'!G30-'Table 16 - Financial Aid Aw 08'!G30</f>
        <v>176829</v>
      </c>
      <c r="H30" s="66">
        <f>'Table 16 09'!H30-'Table 16 - Financial Aid Aw 08'!H30</f>
        <v>0</v>
      </c>
      <c r="I30" s="66">
        <f>'Table 16 09'!I30-'Table 16 - Financial Aid Aw 08'!I30</f>
        <v>115995</v>
      </c>
      <c r="J30" s="66">
        <f>'Table 16 09'!J30-'Table 16 - Financial Aid Aw 08'!J30</f>
        <v>9082762</v>
      </c>
      <c r="K30" s="66">
        <f>'Table 16 09'!K30-'Table 16 - Financial Aid Aw 08'!K30</f>
        <v>11247512</v>
      </c>
    </row>
    <row r="31" spans="1:13" ht="12.75" customHeight="1">
      <c r="A31" s="75" t="s">
        <v>27</v>
      </c>
      <c r="B31" s="66">
        <f>'Table 16 09'!B31-'Table 16 - Financial Aid Aw 08'!B31</f>
        <v>9622097.7599999998</v>
      </c>
      <c r="C31" s="66">
        <f>'Table 16 09'!C31-'Table 16 - Financial Aid Aw 08'!C31</f>
        <v>0</v>
      </c>
      <c r="D31" s="66">
        <f>'Table 16 09'!D31-'Table 16 - Financial Aid Aw 08'!D31</f>
        <v>54571.719999999972</v>
      </c>
      <c r="E31" s="66">
        <f>'Table 16 09'!E31-'Table 16 - Financial Aid Aw 08'!E31</f>
        <v>0</v>
      </c>
      <c r="F31" s="66">
        <f>'Table 16 09'!F31-'Table 16 - Financial Aid Aw 08'!F31</f>
        <v>-75664.89</v>
      </c>
      <c r="G31" s="66">
        <f>'Table 16 09'!G31-'Table 16 - Financial Aid Aw 08'!G31</f>
        <v>155861.56000000006</v>
      </c>
      <c r="H31" s="66">
        <f>'Table 16 09'!H31-'Table 16 - Financial Aid Aw 08'!H31</f>
        <v>0</v>
      </c>
      <c r="I31" s="66">
        <f>'Table 16 09'!I31-'Table 16 - Financial Aid Aw 08'!I31</f>
        <v>195235.40000000002</v>
      </c>
      <c r="J31" s="66">
        <f>'Table 16 09'!J31-'Table 16 - Financial Aid Aw 08'!J31</f>
        <v>7165351.5700000003</v>
      </c>
      <c r="K31" s="66">
        <f>'Table 16 09'!K31-'Table 16 - Financial Aid Aw 08'!K31</f>
        <v>9944914.549999997</v>
      </c>
    </row>
    <row r="32" spans="1:13" ht="12.75" customHeight="1">
      <c r="A32" s="75" t="s">
        <v>28</v>
      </c>
      <c r="B32" s="66">
        <f>'Table 16 09'!B32-'Table 16 - Financial Aid Aw 08'!B32</f>
        <v>13850318</v>
      </c>
      <c r="C32" s="66">
        <f>'Table 16 09'!C32-'Table 16 - Financial Aid Aw 08'!C32</f>
        <v>0</v>
      </c>
      <c r="D32" s="66">
        <f>'Table 16 09'!D32-'Table 16 - Financial Aid Aw 08'!D32</f>
        <v>-64553</v>
      </c>
      <c r="E32" s="66">
        <f>'Table 16 09'!E32-'Table 16 - Financial Aid Aw 08'!E32</f>
        <v>0</v>
      </c>
      <c r="F32" s="66">
        <f>'Table 16 09'!F32-'Table 16 - Financial Aid Aw 08'!F32</f>
        <v>-165576</v>
      </c>
      <c r="G32" s="66">
        <f>'Table 16 09'!G32-'Table 16 - Financial Aid Aw 08'!G32</f>
        <v>-17054</v>
      </c>
      <c r="H32" s="66">
        <f>'Table 16 09'!H32-'Table 16 - Financial Aid Aw 08'!H32</f>
        <v>-1000</v>
      </c>
      <c r="I32" s="66">
        <f>'Table 16 09'!I32-'Table 16 - Financial Aid Aw 08'!I32</f>
        <v>-140405</v>
      </c>
      <c r="J32" s="66">
        <f>'Table 16 09'!J32-'Table 16 - Financial Aid Aw 08'!J32</f>
        <v>10152016</v>
      </c>
      <c r="K32" s="66">
        <f>'Table 16 09'!K32-'Table 16 - Financial Aid Aw 08'!K32</f>
        <v>13462730</v>
      </c>
    </row>
    <row r="33" spans="1:11" ht="12.75" customHeight="1">
      <c r="A33" s="75" t="s">
        <v>29</v>
      </c>
      <c r="B33" s="66">
        <f>'Table 16 09'!B33-'Table 16 - Financial Aid Aw 08'!B33</f>
        <v>10123339</v>
      </c>
      <c r="C33" s="66">
        <f>'Table 16 09'!C33-'Table 16 - Financial Aid Aw 08'!C33</f>
        <v>-427</v>
      </c>
      <c r="D33" s="66">
        <f>'Table 16 09'!D33-'Table 16 - Financial Aid Aw 08'!D33</f>
        <v>291831</v>
      </c>
      <c r="E33" s="66">
        <f>'Table 16 09'!E33-'Table 16 - Financial Aid Aw 08'!E33</f>
        <v>0</v>
      </c>
      <c r="F33" s="66">
        <f>'Table 16 09'!F33-'Table 16 - Financial Aid Aw 08'!F33</f>
        <v>0</v>
      </c>
      <c r="G33" s="66">
        <f>'Table 16 09'!G33-'Table 16 - Financial Aid Aw 08'!G33</f>
        <v>2994677</v>
      </c>
      <c r="H33" s="66">
        <f>'Table 16 09'!H33-'Table 16 - Financial Aid Aw 08'!H33</f>
        <v>0</v>
      </c>
      <c r="I33" s="66">
        <f>'Table 16 09'!I33-'Table 16 - Financial Aid Aw 08'!I33</f>
        <v>503581</v>
      </c>
      <c r="J33" s="66">
        <f>'Table 16 09'!J33-'Table 16 - Financial Aid Aw 08'!J33</f>
        <v>6456871</v>
      </c>
      <c r="K33" s="66">
        <f>'Table 16 09'!K33-'Table 16 - Financial Aid Aw 08'!K33</f>
        <v>13913428</v>
      </c>
    </row>
    <row r="34" spans="1:11" ht="12.75" customHeight="1">
      <c r="A34" s="72" t="s">
        <v>87</v>
      </c>
      <c r="B34" s="66">
        <f>'Table 16 09'!B34-'Table 16 - Financial Aid Aw 08'!B34</f>
        <v>33033067</v>
      </c>
      <c r="C34" s="66">
        <f>'Table 16 09'!C34-'Table 16 - Financial Aid Aw 08'!C34</f>
        <v>-3700</v>
      </c>
      <c r="D34" s="66">
        <f>'Table 16 09'!D34-'Table 16 - Financial Aid Aw 08'!D34</f>
        <v>27874</v>
      </c>
      <c r="E34" s="66">
        <f>'Table 16 09'!E34-'Table 16 - Financial Aid Aw 08'!E34</f>
        <v>0</v>
      </c>
      <c r="F34" s="66">
        <f>'Table 16 09'!F34-'Table 16 - Financial Aid Aw 08'!F34</f>
        <v>-9236</v>
      </c>
      <c r="G34" s="66">
        <f>'Table 16 09'!G34-'Table 16 - Financial Aid Aw 08'!G34</f>
        <v>1299579</v>
      </c>
      <c r="H34" s="66">
        <f>'Table 16 09'!H34-'Table 16 - Financial Aid Aw 08'!H34</f>
        <v>0</v>
      </c>
      <c r="I34" s="66">
        <f>'Table 16 09'!I34-'Table 16 - Financial Aid Aw 08'!I34</f>
        <v>246513</v>
      </c>
      <c r="J34" s="66">
        <f>'Table 16 09'!J34-'Table 16 - Financial Aid Aw 08'!J34</f>
        <v>28496109</v>
      </c>
      <c r="K34" s="66">
        <f>'Table 16 09'!K34-'Table 16 - Financial Aid Aw 08'!K34</f>
        <v>35447649</v>
      </c>
    </row>
    <row r="35" spans="1:11" ht="12.75" customHeight="1">
      <c r="A35" s="75" t="s">
        <v>30</v>
      </c>
      <c r="B35" s="66">
        <f>'Table 16 09'!B35-'Table 16 - Financial Aid Aw 08'!B35</f>
        <v>9366058</v>
      </c>
      <c r="C35" s="66">
        <f>'Table 16 09'!C35-'Table 16 - Financial Aid Aw 08'!C35</f>
        <v>0</v>
      </c>
      <c r="D35" s="66">
        <f>'Table 16 09'!D35-'Table 16 - Financial Aid Aw 08'!D35</f>
        <v>305004</v>
      </c>
      <c r="E35" s="66">
        <f>'Table 16 09'!E35-'Table 16 - Financial Aid Aw 08'!E35</f>
        <v>0</v>
      </c>
      <c r="F35" s="66">
        <f>'Table 16 09'!F35-'Table 16 - Financial Aid Aw 08'!F35</f>
        <v>0</v>
      </c>
      <c r="G35" s="66">
        <f>'Table 16 09'!G35-'Table 16 - Financial Aid Aw 08'!G35</f>
        <v>-218930</v>
      </c>
      <c r="H35" s="66">
        <f>'Table 16 09'!H35-'Table 16 - Financial Aid Aw 08'!H35</f>
        <v>0</v>
      </c>
      <c r="I35" s="66">
        <f>'Table 16 09'!I35-'Table 16 - Financial Aid Aw 08'!I35</f>
        <v>76169</v>
      </c>
      <c r="J35" s="66">
        <f>'Table 16 09'!J35-'Table 16 - Financial Aid Aw 08'!J35</f>
        <v>7687547</v>
      </c>
      <c r="K35" s="66">
        <f>'Table 16 09'!K35-'Table 16 - Financial Aid Aw 08'!K35</f>
        <v>9528301</v>
      </c>
    </row>
    <row r="36" spans="1:11" ht="12.75" customHeight="1">
      <c r="A36" s="75" t="s">
        <v>31</v>
      </c>
      <c r="B36" s="66">
        <f>'Table 16 09'!B36-'Table 16 - Financial Aid Aw 08'!B36</f>
        <v>2200139</v>
      </c>
      <c r="C36" s="66">
        <f>'Table 16 09'!C36-'Table 16 - Financial Aid Aw 08'!C36</f>
        <v>0</v>
      </c>
      <c r="D36" s="66">
        <f>'Table 16 09'!D36-'Table 16 - Financial Aid Aw 08'!D36</f>
        <v>180942</v>
      </c>
      <c r="E36" s="66">
        <f>'Table 16 09'!E36-'Table 16 - Financial Aid Aw 08'!E36</f>
        <v>0</v>
      </c>
      <c r="F36" s="66">
        <f>'Table 16 09'!F36-'Table 16 - Financial Aid Aw 08'!F36</f>
        <v>356085</v>
      </c>
      <c r="G36" s="66">
        <f>'Table 16 09'!G36-'Table 16 - Financial Aid Aw 08'!G36</f>
        <v>-1167526</v>
      </c>
      <c r="H36" s="66">
        <f>'Table 16 09'!H36-'Table 16 - Financial Aid Aw 08'!H36</f>
        <v>0</v>
      </c>
      <c r="I36" s="66">
        <f>'Table 16 09'!I36-'Table 16 - Financial Aid Aw 08'!I36</f>
        <v>55825</v>
      </c>
      <c r="J36" s="66">
        <f>'Table 16 09'!J36-'Table 16 - Financial Aid Aw 08'!J36</f>
        <v>1951973</v>
      </c>
      <c r="K36" s="66">
        <f>'Table 16 09'!K36-'Table 16 - Financial Aid Aw 08'!K36</f>
        <v>1625465</v>
      </c>
    </row>
    <row r="37" spans="1:11" ht="12.75" customHeight="1">
      <c r="A37" s="72" t="s">
        <v>77</v>
      </c>
      <c r="B37" s="66">
        <f>'Table 16 09'!B37-'Table 16 - Financial Aid Aw 08'!B37</f>
        <v>15804041.530000001</v>
      </c>
      <c r="C37" s="66">
        <f>'Table 16 09'!C37-'Table 16 - Financial Aid Aw 08'!C37</f>
        <v>0</v>
      </c>
      <c r="D37" s="66">
        <f>'Table 16 09'!D37-'Table 16 - Financial Aid Aw 08'!D37</f>
        <v>-140342.55000000005</v>
      </c>
      <c r="E37" s="66">
        <f>'Table 16 09'!E37-'Table 16 - Financial Aid Aw 08'!E37</f>
        <v>0</v>
      </c>
      <c r="F37" s="66">
        <f>'Table 16 09'!F37-'Table 16 - Financial Aid Aw 08'!F37</f>
        <v>-160365</v>
      </c>
      <c r="G37" s="66">
        <f>'Table 16 09'!G37-'Table 16 - Financial Aid Aw 08'!G37</f>
        <v>836367.41000000015</v>
      </c>
      <c r="H37" s="66">
        <f>'Table 16 09'!H37-'Table 16 - Financial Aid Aw 08'!H37</f>
        <v>-2000</v>
      </c>
      <c r="I37" s="66">
        <f>'Table 16 09'!I37-'Table 16 - Financial Aid Aw 08'!I37</f>
        <v>10690.700000000012</v>
      </c>
      <c r="J37" s="66">
        <f>'Table 16 09'!J37-'Table 16 - Financial Aid Aw 08'!J37</f>
        <v>11983154.01</v>
      </c>
      <c r="K37" s="66">
        <f>'Table 16 09'!K37-'Table 16 - Financial Aid Aw 08'!K37</f>
        <v>16348392.09</v>
      </c>
    </row>
    <row r="38" spans="1:11" ht="12.75" customHeight="1">
      <c r="A38" s="75" t="s">
        <v>32</v>
      </c>
      <c r="B38" s="66">
        <f>'Table 16 09'!B38-'Table 16 - Financial Aid Aw 08'!B38</f>
        <v>4454194.68</v>
      </c>
      <c r="C38" s="66">
        <f>'Table 16 09'!C38-'Table 16 - Financial Aid Aw 08'!C38</f>
        <v>-7122.38</v>
      </c>
      <c r="D38" s="66">
        <f>'Table 16 09'!D38-'Table 16 - Financial Aid Aw 08'!D38</f>
        <v>32890.599999999977</v>
      </c>
      <c r="E38" s="66">
        <f>'Table 16 09'!E38-'Table 16 - Financial Aid Aw 08'!E38</f>
        <v>0</v>
      </c>
      <c r="F38" s="66">
        <f>'Table 16 09'!F38-'Table 16 - Financial Aid Aw 08'!F38</f>
        <v>-34042.559999999998</v>
      </c>
      <c r="G38" s="66">
        <f>'Table 16 09'!G38-'Table 16 - Financial Aid Aw 08'!G38</f>
        <v>-24458.520000000019</v>
      </c>
      <c r="H38" s="66">
        <f>'Table 16 09'!H38-'Table 16 - Financial Aid Aw 08'!H38</f>
        <v>0</v>
      </c>
      <c r="I38" s="66">
        <f>'Table 16 09'!I38-'Table 16 - Financial Aid Aw 08'!I38</f>
        <v>151486.99</v>
      </c>
      <c r="J38" s="66">
        <f>'Table 16 09'!J38-'Table 16 - Financial Aid Aw 08'!J38</f>
        <v>3190045.61</v>
      </c>
      <c r="K38" s="66">
        <f>'Table 16 09'!K38-'Table 16 - Financial Aid Aw 08'!K38</f>
        <v>4580071</v>
      </c>
    </row>
    <row r="39" spans="1:11" ht="12.75" customHeight="1">
      <c r="A39" s="75" t="s">
        <v>33</v>
      </c>
      <c r="B39" s="66">
        <f>'Table 16 09'!B39-'Table 16 - Financial Aid Aw 08'!B39</f>
        <v>48045157</v>
      </c>
      <c r="C39" s="66">
        <f>'Table 16 09'!C39-'Table 16 - Financial Aid Aw 08'!C39</f>
        <v>0</v>
      </c>
      <c r="D39" s="66">
        <f>'Table 16 09'!D39-'Table 16 - Financial Aid Aw 08'!D39</f>
        <v>-31853</v>
      </c>
      <c r="E39" s="66">
        <f>'Table 16 09'!E39-'Table 16 - Financial Aid Aw 08'!E39</f>
        <v>0</v>
      </c>
      <c r="F39" s="66">
        <f>'Table 16 09'!F39-'Table 16 - Financial Aid Aw 08'!F39</f>
        <v>0</v>
      </c>
      <c r="G39" s="66">
        <f>'Table 16 09'!G39-'Table 16 - Financial Aid Aw 08'!G39</f>
        <v>782619</v>
      </c>
      <c r="H39" s="66">
        <f>'Table 16 09'!H39-'Table 16 - Financial Aid Aw 08'!H39</f>
        <v>0</v>
      </c>
      <c r="I39" s="66">
        <f>'Table 16 09'!I39-'Table 16 - Financial Aid Aw 08'!I39</f>
        <v>337279</v>
      </c>
      <c r="J39" s="66">
        <f>'Table 16 09'!J39-'Table 16 - Financial Aid Aw 08'!J39</f>
        <v>30673893</v>
      </c>
      <c r="K39" s="66">
        <f>'Table 16 09'!K39-'Table 16 - Financial Aid Aw 08'!K39</f>
        <v>49773683</v>
      </c>
    </row>
    <row r="40" spans="1:11" ht="12.75" customHeight="1">
      <c r="A40" s="75" t="s">
        <v>35</v>
      </c>
      <c r="B40" s="66">
        <f>'Table 16 09'!B40-'Table 16 - Financial Aid Aw 08'!B40</f>
        <v>8110014.4900000002</v>
      </c>
      <c r="C40" s="66">
        <f>'Table 16 09'!C40-'Table 16 - Financial Aid Aw 08'!C40</f>
        <v>-40702</v>
      </c>
      <c r="D40" s="66">
        <f>'Table 16 09'!D40-'Table 16 - Financial Aid Aw 08'!D40</f>
        <v>704481</v>
      </c>
      <c r="E40" s="66">
        <f>'Table 16 09'!E40-'Table 16 - Financial Aid Aw 08'!E40</f>
        <v>0</v>
      </c>
      <c r="F40" s="66">
        <f>'Table 16 09'!F40-'Table 16 - Financial Aid Aw 08'!F40</f>
        <v>928622</v>
      </c>
      <c r="G40" s="66">
        <f>'Table 16 09'!G40-'Table 16 - Financial Aid Aw 08'!G40</f>
        <v>764144</v>
      </c>
      <c r="H40" s="66">
        <f>'Table 16 09'!H40-'Table 16 - Financial Aid Aw 08'!H40</f>
        <v>0</v>
      </c>
      <c r="I40" s="66">
        <f>'Table 16 09'!I40-'Table 16 - Financial Aid Aw 08'!I40</f>
        <v>74431</v>
      </c>
      <c r="J40" s="66">
        <f>'Table 16 09'!J40-'Table 16 - Financial Aid Aw 08'!J40</f>
        <v>57613064</v>
      </c>
      <c r="K40" s="66">
        <f>'Table 16 09'!K40-'Table 16 - Financial Aid Aw 08'!K40</f>
        <v>66943408</v>
      </c>
    </row>
    <row r="41" spans="1:11" ht="12.75" customHeight="1">
      <c r="A41" s="72" t="s">
        <v>84</v>
      </c>
      <c r="B41" s="66">
        <f>'Table 16 09'!B41-'Table 16 - Financial Aid Aw 08'!B41</f>
        <v>38369351</v>
      </c>
      <c r="C41" s="66">
        <f>'Table 16 09'!C41-'Table 16 - Financial Aid Aw 08'!C41</f>
        <v>-387120</v>
      </c>
      <c r="D41" s="66">
        <f>'Table 16 09'!D41-'Table 16 - Financial Aid Aw 08'!D41</f>
        <v>-847603.04</v>
      </c>
      <c r="E41" s="66">
        <f>'Table 16 09'!E41-'Table 16 - Financial Aid Aw 08'!E41</f>
        <v>0</v>
      </c>
      <c r="F41" s="66">
        <f>'Table 16 09'!F41-'Table 16 - Financial Aid Aw 08'!F41</f>
        <v>-744703</v>
      </c>
      <c r="G41" s="66">
        <f>'Table 16 09'!G41-'Table 16 - Financial Aid Aw 08'!G41</f>
        <v>-481148.10000000009</v>
      </c>
      <c r="H41" s="66">
        <f>'Table 16 09'!H41-'Table 16 - Financial Aid Aw 08'!H41</f>
        <v>-1000</v>
      </c>
      <c r="I41" s="66">
        <f>'Table 16 09'!I41-'Table 16 - Financial Aid Aw 08'!I41</f>
        <v>-141849.43</v>
      </c>
      <c r="J41" s="66">
        <f>'Table 16 09'!J41-'Table 16 - Financial Aid Aw 08'!J41</f>
        <v>-17199323.5</v>
      </c>
      <c r="K41" s="66">
        <f>'Table 16 09'!K41-'Table 16 - Financial Aid Aw 08'!K41</f>
        <v>-20668738.079999998</v>
      </c>
    </row>
    <row r="42" spans="1:11" ht="12.75" customHeight="1">
      <c r="A42" s="75" t="s">
        <v>34</v>
      </c>
      <c r="B42" s="66">
        <f>'Table 16 09'!B42-'Table 16 - Financial Aid Aw 08'!B42</f>
        <v>12230487</v>
      </c>
      <c r="C42" s="66">
        <f>'Table 16 09'!C42-'Table 16 - Financial Aid Aw 08'!C42</f>
        <v>0</v>
      </c>
      <c r="D42" s="66">
        <f>'Table 16 09'!D42-'Table 16 - Financial Aid Aw 08'!D42</f>
        <v>-8452</v>
      </c>
      <c r="E42" s="66">
        <f>'Table 16 09'!E42-'Table 16 - Financial Aid Aw 08'!E42</f>
        <v>0</v>
      </c>
      <c r="F42" s="66">
        <f>'Table 16 09'!F42-'Table 16 - Financial Aid Aw 08'!F42</f>
        <v>-1459</v>
      </c>
      <c r="G42" s="66">
        <f>'Table 16 09'!G42-'Table 16 - Financial Aid Aw 08'!G42</f>
        <v>-9098</v>
      </c>
      <c r="H42" s="66">
        <f>'Table 16 09'!H42-'Table 16 - Financial Aid Aw 08'!H42</f>
        <v>0</v>
      </c>
      <c r="I42" s="66">
        <f>'Table 16 09'!I42-'Table 16 - Financial Aid Aw 08'!I42</f>
        <v>73550</v>
      </c>
      <c r="J42" s="66">
        <f>'Table 16 09'!J42-'Table 16 - Financial Aid Aw 08'!J42</f>
        <v>8254839</v>
      </c>
      <c r="K42" s="66">
        <f>'Table 16 09'!K42-'Table 16 - Financial Aid Aw 08'!K42</f>
        <v>12285028</v>
      </c>
    </row>
    <row r="43" spans="1:11" ht="12.75" customHeight="1">
      <c r="A43" s="75" t="s">
        <v>36</v>
      </c>
      <c r="B43" s="66">
        <f>'Table 16 09'!B43-'Table 16 - Financial Aid Aw 08'!B43</f>
        <v>8811832.2000000011</v>
      </c>
      <c r="C43" s="66">
        <f>'Table 16 09'!C43-'Table 16 - Financial Aid Aw 08'!C43</f>
        <v>0</v>
      </c>
      <c r="D43" s="66">
        <f>'Table 16 09'!D43-'Table 16 - Financial Aid Aw 08'!D43</f>
        <v>330269.20000000007</v>
      </c>
      <c r="E43" s="66">
        <f>'Table 16 09'!E43-'Table 16 - Financial Aid Aw 08'!E43</f>
        <v>0</v>
      </c>
      <c r="F43" s="66">
        <f>'Table 16 09'!F43-'Table 16 - Financial Aid Aw 08'!F43</f>
        <v>0</v>
      </c>
      <c r="G43" s="66">
        <f>'Table 16 09'!G43-'Table 16 - Financial Aid Aw 08'!G43</f>
        <v>-580560.14</v>
      </c>
      <c r="H43" s="66">
        <f>'Table 16 09'!H43-'Table 16 - Financial Aid Aw 08'!H43</f>
        <v>0</v>
      </c>
      <c r="I43" s="66">
        <f>'Table 16 09'!I43-'Table 16 - Financial Aid Aw 08'!I43</f>
        <v>-76276.600000000006</v>
      </c>
      <c r="J43" s="66">
        <f>'Table 16 09'!J43-'Table 16 - Financial Aid Aw 08'!J43</f>
        <v>7507595.6299999999</v>
      </c>
      <c r="K43" s="66">
        <f>'Table 16 09'!K43-'Table 16 - Financial Aid Aw 08'!K43</f>
        <v>8485264.6599999983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173015897.31999999</v>
      </c>
      <c r="K44" s="37">
        <f>SUM(K30:K43)</f>
        <v>232917108.22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318564887.77999997</v>
      </c>
      <c r="K46" s="35">
        <f>SUM(K44,K26)</f>
        <v>561119469.75999987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f>'Table 16 09'!B62-'Table 16 - Financial Aid Aw 08'!B62</f>
        <v>5548871</v>
      </c>
      <c r="C62" s="66">
        <f>'Table 16 09'!C62-'Table 16 - Financial Aid Aw 08'!C62</f>
        <v>0</v>
      </c>
      <c r="D62" s="66">
        <f>'Table 16 09'!D62-'Table 16 - Financial Aid Aw 08'!D62</f>
        <v>5619609</v>
      </c>
      <c r="E62" s="66">
        <f>'Table 16 09'!E62-'Table 16 - Financial Aid Aw 08'!E62</f>
        <v>0</v>
      </c>
      <c r="F62" s="66">
        <f>'Table 16 09'!F62-'Table 16 - Financial Aid Aw 08'!F62</f>
        <v>92853</v>
      </c>
      <c r="G62" s="66">
        <f>'Table 16 09'!G62-'Table 16 - Financial Aid Aw 08'!G62</f>
        <v>104333</v>
      </c>
      <c r="H62" s="66">
        <f>'Table 16 09'!H62-'Table 16 - Financial Aid Aw 08'!H62</f>
        <v>0</v>
      </c>
      <c r="I62" s="66">
        <f>'Table 16 09'!I62-'Table 16 - Financial Aid Aw 08'!I62</f>
        <v>783487</v>
      </c>
      <c r="J62" s="66">
        <f>'Table 16 09'!J62-'Table 16 - Financial Aid Aw 08'!J62</f>
        <v>3273466</v>
      </c>
      <c r="K62" s="66">
        <f>'Table 16 09'!K62-'Table 16 - Financial Aid Aw 08'!K62</f>
        <v>8970133</v>
      </c>
    </row>
    <row r="63" spans="1:16" ht="12.75" customHeight="1">
      <c r="A63" s="75" t="s">
        <v>42</v>
      </c>
      <c r="B63" s="66">
        <f>'Table 16 09'!B63-'Table 16 - Financial Aid Aw 08'!B63</f>
        <v>8406963</v>
      </c>
      <c r="C63" s="66">
        <f>'Table 16 09'!C63-'Table 16 - Financial Aid Aw 08'!C63</f>
        <v>0</v>
      </c>
      <c r="D63" s="66">
        <f>'Table 16 09'!D63-'Table 16 - Financial Aid Aw 08'!D63</f>
        <v>3667597</v>
      </c>
      <c r="E63" s="66">
        <f>'Table 16 09'!E63-'Table 16 - Financial Aid Aw 08'!E63</f>
        <v>0</v>
      </c>
      <c r="F63" s="66">
        <f>'Table 16 09'!F63-'Table 16 - Financial Aid Aw 08'!F63</f>
        <v>-18835</v>
      </c>
      <c r="G63" s="66">
        <f>'Table 16 09'!G63-'Table 16 - Financial Aid Aw 08'!G63</f>
        <v>-214982</v>
      </c>
      <c r="H63" s="66">
        <f>'Table 16 09'!H63-'Table 16 - Financial Aid Aw 08'!H63</f>
        <v>-3500</v>
      </c>
      <c r="I63" s="66">
        <f>'Table 16 09'!I63-'Table 16 - Financial Aid Aw 08'!I63</f>
        <v>177517</v>
      </c>
      <c r="J63" s="66">
        <f>'Table 16 09'!J63-'Table 16 - Financial Aid Aw 08'!J63</f>
        <v>5056883</v>
      </c>
      <c r="K63" s="66">
        <f>'Table 16 09'!K63-'Table 16 - Financial Aid Aw 08'!K63</f>
        <v>12014760</v>
      </c>
    </row>
    <row r="64" spans="1:16" ht="12.75" customHeight="1">
      <c r="A64" s="75" t="s">
        <v>43</v>
      </c>
      <c r="B64" s="66">
        <f>'Table 16 09'!B64-'Table 16 - Financial Aid Aw 08'!B64</f>
        <v>1109126</v>
      </c>
      <c r="C64" s="66">
        <f>'Table 16 09'!C64-'Table 16 - Financial Aid Aw 08'!C64</f>
        <v>-330653</v>
      </c>
      <c r="D64" s="66">
        <f>'Table 16 09'!D64-'Table 16 - Financial Aid Aw 08'!D64</f>
        <v>818693</v>
      </c>
      <c r="E64" s="66">
        <f>'Table 16 09'!E64-'Table 16 - Financial Aid Aw 08'!E64</f>
        <v>0</v>
      </c>
      <c r="F64" s="66">
        <f>'Table 16 09'!F64-'Table 16 - Financial Aid Aw 08'!F64</f>
        <v>-846885</v>
      </c>
      <c r="G64" s="66">
        <f>'Table 16 09'!G64-'Table 16 - Financial Aid Aw 08'!G64</f>
        <v>-297477</v>
      </c>
      <c r="H64" s="66">
        <f>'Table 16 09'!H64-'Table 16 - Financial Aid Aw 08'!H64</f>
        <v>0</v>
      </c>
      <c r="I64" s="66">
        <f>'Table 16 09'!I64-'Table 16 - Financial Aid Aw 08'!I64</f>
        <v>-64724</v>
      </c>
      <c r="J64" s="66">
        <f>'Table 16 09'!J64-'Table 16 - Financial Aid Aw 08'!J64</f>
        <v>902525</v>
      </c>
      <c r="K64" s="66">
        <f>'Table 16 09'!K64-'Table 16 - Financial Aid Aw 08'!K64</f>
        <v>718733</v>
      </c>
    </row>
    <row r="65" spans="1:256" ht="12.75" customHeight="1">
      <c r="A65" s="75" t="s">
        <v>44</v>
      </c>
      <c r="B65" s="66">
        <f>'Table 16 09'!B65-'Table 16 - Financial Aid Aw 08'!B65</f>
        <v>92977845.879999995</v>
      </c>
      <c r="C65" s="66">
        <f>'Table 16 09'!C65-'Table 16 - Financial Aid Aw 08'!C65</f>
        <v>51490</v>
      </c>
      <c r="D65" s="66">
        <f>'Table 16 09'!D65-'Table 16 - Financial Aid Aw 08'!D65</f>
        <v>689718.4299999997</v>
      </c>
      <c r="E65" s="66">
        <f>'Table 16 09'!E65-'Table 16 - Financial Aid Aw 08'!E65</f>
        <v>0</v>
      </c>
      <c r="F65" s="66">
        <f>'Table 16 09'!F65-'Table 16 - Financial Aid Aw 08'!F65</f>
        <v>280365</v>
      </c>
      <c r="G65" s="66">
        <f>'Table 16 09'!G65-'Table 16 - Financial Aid Aw 08'!G65</f>
        <v>-1155941.6000000001</v>
      </c>
      <c r="H65" s="66">
        <f>'Table 16 09'!H65-'Table 16 - Financial Aid Aw 08'!H65</f>
        <v>-2000</v>
      </c>
      <c r="I65" s="66">
        <f>'Table 16 09'!I65-'Table 16 - Financial Aid Aw 08'!I65</f>
        <v>-728947.5</v>
      </c>
      <c r="J65" s="66">
        <f>'Table 16 09'!J65-'Table 16 - Financial Aid Aw 08'!J65</f>
        <v>44305105.879999995</v>
      </c>
      <c r="K65" s="66">
        <f>'Table 16 09'!K65-'Table 16 - Financial Aid Aw 08'!K65</f>
        <v>92730965.210000008</v>
      </c>
    </row>
    <row r="66" spans="1:256" ht="12.75" customHeight="1">
      <c r="A66" s="75" t="s">
        <v>45</v>
      </c>
      <c r="B66" s="66">
        <f>'Table 16 09'!B66-'Table 16 - Financial Aid Aw 08'!B66</f>
        <v>2154057</v>
      </c>
      <c r="C66" s="66">
        <f>'Table 16 09'!C66-'Table 16 - Financial Aid Aw 08'!C66</f>
        <v>0</v>
      </c>
      <c r="D66" s="66">
        <f>'Table 16 09'!D66-'Table 16 - Financial Aid Aw 08'!D66</f>
        <v>3490889</v>
      </c>
      <c r="E66" s="66">
        <f>'Table 16 09'!E66-'Table 16 - Financial Aid Aw 08'!E66</f>
        <v>-13500</v>
      </c>
      <c r="F66" s="66">
        <f>'Table 16 09'!F66-'Table 16 - Financial Aid Aw 08'!F66</f>
        <v>27217</v>
      </c>
      <c r="G66" s="66">
        <f>'Table 16 09'!G66-'Table 16 - Financial Aid Aw 08'!G66</f>
        <v>-345736</v>
      </c>
      <c r="H66" s="66">
        <f>'Table 16 09'!H66-'Table 16 - Financial Aid Aw 08'!H66</f>
        <v>-2000</v>
      </c>
      <c r="I66" s="66">
        <f>'Table 16 09'!I66-'Table 16 - Financial Aid Aw 08'!I66</f>
        <v>-762866</v>
      </c>
      <c r="J66" s="66">
        <f>'Table 16 09'!J66-'Table 16 - Financial Aid Aw 08'!J66</f>
        <v>501495</v>
      </c>
      <c r="K66" s="66">
        <f>'Table 16 09'!K66-'Table 16 - Financial Aid Aw 08'!K66</f>
        <v>4120843</v>
      </c>
    </row>
    <row r="67" spans="1:256" ht="12.75" customHeight="1">
      <c r="A67" s="75" t="s">
        <v>46</v>
      </c>
      <c r="B67" s="66">
        <f>'Table 16 09'!B67-'Table 16 - Financial Aid Aw 08'!B67</f>
        <v>3763768</v>
      </c>
      <c r="C67" s="66">
        <f>'Table 16 09'!C67-'Table 16 - Financial Aid Aw 08'!C67</f>
        <v>-173604</v>
      </c>
      <c r="D67" s="66">
        <f>'Table 16 09'!D67-'Table 16 - Financial Aid Aw 08'!D67</f>
        <v>2180303</v>
      </c>
      <c r="E67" s="66">
        <f>'Table 16 09'!E67-'Table 16 - Financial Aid Aw 08'!E67</f>
        <v>-1500</v>
      </c>
      <c r="F67" s="66">
        <f>'Table 16 09'!F67-'Table 16 - Financial Aid Aw 08'!F67</f>
        <v>-104024</v>
      </c>
      <c r="G67" s="66">
        <f>'Table 16 09'!G67-'Table 16 - Financial Aid Aw 08'!G67</f>
        <v>-66735</v>
      </c>
      <c r="H67" s="66">
        <f>'Table 16 09'!H67-'Table 16 - Financial Aid Aw 08'!H67</f>
        <v>-2000</v>
      </c>
      <c r="I67" s="66">
        <f>'Table 16 09'!I67-'Table 16 - Financial Aid Aw 08'!I67</f>
        <v>-742460</v>
      </c>
      <c r="J67" s="66">
        <f>'Table 16 09'!J67-'Table 16 - Financial Aid Aw 08'!J67</f>
        <v>22247654</v>
      </c>
      <c r="K67" s="66">
        <f>'Table 16 09'!K67-'Table 16 - Financial Aid Aw 08'!K67</f>
        <v>45553246</v>
      </c>
    </row>
    <row r="68" spans="1:256" ht="12.75" customHeight="1">
      <c r="A68" s="75" t="s">
        <v>47</v>
      </c>
      <c r="B68" s="66">
        <f>'Table 16 09'!B68-'Table 16 - Financial Aid Aw 08'!B68</f>
        <v>6394634</v>
      </c>
      <c r="C68" s="66">
        <f>'Table 16 09'!C68-'Table 16 - Financial Aid Aw 08'!C68</f>
        <v>-62654</v>
      </c>
      <c r="D68" s="66">
        <f>'Table 16 09'!D68-'Table 16 - Financial Aid Aw 08'!D68</f>
        <v>2985315</v>
      </c>
      <c r="E68" s="66">
        <f>'Table 16 09'!E68-'Table 16 - Financial Aid Aw 08'!E68</f>
        <v>-23647</v>
      </c>
      <c r="F68" s="66">
        <f>'Table 16 09'!F68-'Table 16 - Financial Aid Aw 08'!F68</f>
        <v>177463</v>
      </c>
      <c r="G68" s="66">
        <f>'Table 16 09'!G68-'Table 16 - Financial Aid Aw 08'!G68</f>
        <v>28550</v>
      </c>
      <c r="H68" s="66">
        <f>'Table 16 09'!H68-'Table 16 - Financial Aid Aw 08'!H68</f>
        <v>-17652</v>
      </c>
      <c r="I68" s="66">
        <f>'Table 16 09'!I68-'Table 16 - Financial Aid Aw 08'!I68</f>
        <v>-1808642</v>
      </c>
      <c r="J68" s="66">
        <f>'Table 16 09'!J68-'Table 16 - Financial Aid Aw 08'!J68</f>
        <v>5043359</v>
      </c>
      <c r="K68" s="66">
        <f>'Table 16 09'!K68-'Table 16 - Financial Aid Aw 08'!K68</f>
        <v>7753673</v>
      </c>
    </row>
    <row r="69" spans="1:256" s="42" customFormat="1" ht="12.75" customHeight="1">
      <c r="A69" s="75" t="s">
        <v>48</v>
      </c>
      <c r="B69" s="66">
        <f>'Table 16 09'!B69-'Table 16 - Financial Aid Aw 08'!B69</f>
        <v>903452.86999999732</v>
      </c>
      <c r="C69" s="66">
        <f>'Table 16 09'!C69-'Table 16 - Financial Aid Aw 08'!C69</f>
        <v>0</v>
      </c>
      <c r="D69" s="66">
        <f>'Table 16 09'!D69-'Table 16 - Financial Aid Aw 08'!D69</f>
        <v>17858.5</v>
      </c>
      <c r="E69" s="66">
        <f>'Table 16 09'!E69-'Table 16 - Financial Aid Aw 08'!E69</f>
        <v>0</v>
      </c>
      <c r="F69" s="66">
        <f>'Table 16 09'!F69-'Table 16 - Financial Aid Aw 08'!F69</f>
        <v>1477</v>
      </c>
      <c r="G69" s="66">
        <f>'Table 16 09'!G69-'Table 16 - Financial Aid Aw 08'!G69</f>
        <v>-735345</v>
      </c>
      <c r="H69" s="66">
        <f>'Table 16 09'!H69-'Table 16 - Financial Aid Aw 08'!H69</f>
        <v>-12000</v>
      </c>
      <c r="I69" s="66">
        <f>'Table 16 09'!I69-'Table 16 - Financial Aid Aw 08'!I69</f>
        <v>321387.03000000003</v>
      </c>
      <c r="J69" s="66">
        <f>'Table 16 09'!J69-'Table 16 - Financial Aid Aw 08'!J69</f>
        <v>373092.31999999844</v>
      </c>
      <c r="K69" s="66">
        <f>'Table 16 09'!K69-'Table 16 - Financial Aid Aw 08'!K69</f>
        <v>440580.39999999851</v>
      </c>
    </row>
    <row r="70" spans="1:256" ht="12.75" customHeight="1">
      <c r="A70" s="75" t="s">
        <v>49</v>
      </c>
      <c r="B70" s="66">
        <f>'Table 16 09'!B71-'Table 16 - Financial Aid Aw 08'!B70</f>
        <v>93142472</v>
      </c>
      <c r="C70" s="66">
        <f>'Table 16 09'!C70-'Table 16 - Financial Aid Aw 08'!C70</f>
        <v>0</v>
      </c>
      <c r="D70" s="66">
        <f>'Table 16 09'!D70-'Table 16 - Financial Aid Aw 08'!D70</f>
        <v>110851</v>
      </c>
      <c r="E70" s="66">
        <f>'Table 16 09'!E70-'Table 16 - Financial Aid Aw 08'!E70</f>
        <v>-34015</v>
      </c>
      <c r="F70" s="66">
        <f>'Table 16 09'!F70-'Table 16 - Financial Aid Aw 08'!F70</f>
        <v>0</v>
      </c>
      <c r="G70" s="66">
        <f>'Table 16 09'!G70-'Table 16 - Financial Aid Aw 08'!G70</f>
        <v>-468325</v>
      </c>
      <c r="H70" s="66">
        <f>'Table 16 09'!H70-'Table 16 - Financial Aid Aw 08'!H70</f>
        <v>-2000</v>
      </c>
      <c r="I70" s="66">
        <f>'Table 16 09'!I70-'Table 16 - Financial Aid Aw 08'!I70</f>
        <v>-159210</v>
      </c>
      <c r="J70" s="66">
        <f>'Table 16 09'!J70-'Table 16 - Financial Aid Aw 08'!J70</f>
        <v>-1187033</v>
      </c>
      <c r="K70" s="66">
        <f>'Table 16 09'!K70-'Table 16 - Financial Aid Aw 08'!K70</f>
        <v>6922905</v>
      </c>
    </row>
    <row r="71" spans="1:256" ht="12.75" customHeight="1">
      <c r="A71" s="75" t="s">
        <v>50</v>
      </c>
      <c r="B71" s="66">
        <f>'Table 16 09'!B73-'Table 16 - Financial Aid Aw 08'!B71</f>
        <v>-25774471.789999999</v>
      </c>
      <c r="C71" s="66">
        <f>'Table 16 09'!C71-'Table 16 - Financial Aid Aw 08'!C71</f>
        <v>299084</v>
      </c>
      <c r="D71" s="66">
        <f>'Table 16 09'!D71-'Table 16 - Financial Aid Aw 08'!D71</f>
        <v>4571298</v>
      </c>
      <c r="E71" s="66">
        <f>'Table 16 09'!E71-'Table 16 - Financial Aid Aw 08'!E71</f>
        <v>0</v>
      </c>
      <c r="F71" s="66">
        <f>'Table 16 09'!F71-'Table 16 - Financial Aid Aw 08'!F71</f>
        <v>5455466</v>
      </c>
      <c r="G71" s="66">
        <f>'Table 16 09'!G71-'Table 16 - Financial Aid Aw 08'!G71</f>
        <v>-626965</v>
      </c>
      <c r="H71" s="66">
        <f>'Table 16 09'!H71-'Table 16 - Financial Aid Aw 08'!H71</f>
        <v>-3000</v>
      </c>
      <c r="I71" s="66">
        <f>'Table 16 09'!I71-'Table 16 - Financial Aid Aw 08'!I71</f>
        <v>-747621</v>
      </c>
      <c r="J71" s="66">
        <f>'Table 16 09'!J71-'Table 16 - Financial Aid Aw 08'!J71</f>
        <v>22913546</v>
      </c>
      <c r="K71" s="66">
        <f>'Table 16 09'!K71-'Table 16 - Financial Aid Aw 08'!K71</f>
        <v>61202850</v>
      </c>
    </row>
    <row r="72" spans="1:256" ht="12.75" customHeight="1">
      <c r="A72" s="75" t="s">
        <v>51</v>
      </c>
      <c r="B72" s="66">
        <f>'Table 16 09'!B74-'Table 16 - Financial Aid Aw 08'!B72</f>
        <v>-7791797</v>
      </c>
      <c r="C72" s="66">
        <f>'Table 16 09'!C72-'Table 16 - Financial Aid Aw 08'!C72</f>
        <v>1582</v>
      </c>
      <c r="D72" s="66">
        <f>'Table 16 09'!D72-'Table 16 - Financial Aid Aw 08'!D72</f>
        <v>4826064.07</v>
      </c>
      <c r="E72" s="66">
        <f>'Table 16 09'!E72-'Table 16 - Financial Aid Aw 08'!E72</f>
        <v>0</v>
      </c>
      <c r="F72" s="66">
        <f>'Table 16 09'!F72-'Table 16 - Financial Aid Aw 08'!F72</f>
        <v>271900.99</v>
      </c>
      <c r="G72" s="66">
        <f>'Table 16 09'!G72-'Table 16 - Financial Aid Aw 08'!G72</f>
        <v>-672395.12999999989</v>
      </c>
      <c r="H72" s="66">
        <f>'Table 16 09'!H72-'Table 16 - Financial Aid Aw 08'!H72</f>
        <v>-1000</v>
      </c>
      <c r="I72" s="66">
        <f>'Table 16 09'!I72-'Table 16 - Financial Aid Aw 08'!I72</f>
        <v>-2157441</v>
      </c>
      <c r="J72" s="66">
        <f>'Table 16 09'!J72-'Table 16 - Financial Aid Aw 08'!J72</f>
        <v>2454913.5799999982</v>
      </c>
      <c r="K72" s="66">
        <f>'Table 16 09'!K72-'Table 16 - Financial Aid Aw 08'!K72</f>
        <v>12260975.550000004</v>
      </c>
    </row>
    <row r="73" spans="1:256" ht="12.75" customHeight="1">
      <c r="A73" s="75" t="s">
        <v>52</v>
      </c>
      <c r="B73" s="66">
        <f>'Table 16 09'!B75-'Table 16 - Financial Aid Aw 08'!B73</f>
        <v>34758105.340000004</v>
      </c>
      <c r="C73" s="66">
        <f>'Table 16 09'!C73-'Table 16 - Financial Aid Aw 08'!C73</f>
        <v>8691.61</v>
      </c>
      <c r="D73" s="66">
        <f>'Table 16 09'!D73-'Table 16 - Financial Aid Aw 08'!D73</f>
        <v>2544535.08</v>
      </c>
      <c r="E73" s="66">
        <f>'Table 16 09'!E73-'Table 16 - Financial Aid Aw 08'!E73</f>
        <v>0</v>
      </c>
      <c r="F73" s="66">
        <f>'Table 16 09'!F73-'Table 16 - Financial Aid Aw 08'!F73</f>
        <v>-28489.25</v>
      </c>
      <c r="G73" s="66">
        <f>'Table 16 09'!G73-'Table 16 - Financial Aid Aw 08'!G73</f>
        <v>49853.559999999939</v>
      </c>
      <c r="H73" s="66">
        <f>'Table 16 09'!H73-'Table 16 - Financial Aid Aw 08'!H73</f>
        <v>-5500</v>
      </c>
      <c r="I73" s="66">
        <f>'Table 16 09'!I73-'Table 16 - Financial Aid Aw 08'!I73</f>
        <v>-656254.30000000016</v>
      </c>
      <c r="J73" s="66">
        <f>'Table 16 09'!J73-'Table 16 - Financial Aid Aw 08'!J73</f>
        <v>5154574.5300000012</v>
      </c>
      <c r="K73" s="66">
        <f>'Table 16 09'!K73-'Table 16 - Financial Aid Aw 08'!K73</f>
        <v>9911276.8099999949</v>
      </c>
    </row>
    <row r="74" spans="1:256" ht="12.75" customHeight="1">
      <c r="A74" s="75" t="s">
        <v>53</v>
      </c>
      <c r="B74" s="66">
        <f>'Table 16 09'!B76-'Table 16 - Financial Aid Aw 08'!B74</f>
        <v>14083737</v>
      </c>
      <c r="C74" s="66">
        <f>'Table 16 09'!C74-'Table 16 - Financial Aid Aw 08'!C74</f>
        <v>39524</v>
      </c>
      <c r="D74" s="66">
        <f>'Table 16 09'!D74-'Table 16 - Financial Aid Aw 08'!D74</f>
        <v>913222</v>
      </c>
      <c r="E74" s="66">
        <f>'Table 16 09'!E74-'Table 16 - Financial Aid Aw 08'!E74</f>
        <v>0</v>
      </c>
      <c r="F74" s="66">
        <f>'Table 16 09'!F74-'Table 16 - Financial Aid Aw 08'!F74</f>
        <v>17867</v>
      </c>
      <c r="G74" s="66">
        <f>'Table 16 09'!G74-'Table 16 - Financial Aid Aw 08'!G74</f>
        <v>-649108</v>
      </c>
      <c r="H74" s="66">
        <f>'Table 16 09'!H74-'Table 16 - Financial Aid Aw 08'!H74</f>
        <v>-1000</v>
      </c>
      <c r="I74" s="66">
        <f>'Table 16 09'!I74-'Table 16 - Financial Aid Aw 08'!I74</f>
        <v>-188481</v>
      </c>
      <c r="J74" s="66">
        <f>'Table 16 09'!J74-'Table 16 - Financial Aid Aw 08'!J74</f>
        <v>1845531</v>
      </c>
      <c r="K74" s="66">
        <f>'Table 16 09'!K74-'Table 16 - Financial Aid Aw 08'!K74</f>
        <v>5125187</v>
      </c>
    </row>
    <row r="75" spans="1:256" ht="12.75" customHeight="1">
      <c r="A75" s="75" t="s">
        <v>54</v>
      </c>
      <c r="B75" s="66">
        <f>'Table 16 09'!B77-'Table 16 - Financial Aid Aw 08'!B75</f>
        <v>133818956.77000001</v>
      </c>
      <c r="C75" s="66">
        <f>'Table 16 09'!C75-'Table 16 - Financial Aid Aw 08'!C75</f>
        <v>-180725</v>
      </c>
      <c r="D75" s="66">
        <f>'Table 16 09'!D75-'Table 16 - Financial Aid Aw 08'!D75</f>
        <v>1291088</v>
      </c>
      <c r="E75" s="66">
        <f>'Table 16 09'!E75-'Table 16 - Financial Aid Aw 08'!E75</f>
        <v>-56099</v>
      </c>
      <c r="F75" s="66">
        <f>'Table 16 09'!F75-'Table 16 - Financial Aid Aw 08'!F75</f>
        <v>-267937</v>
      </c>
      <c r="G75" s="66">
        <f>'Table 16 09'!G75-'Table 16 - Financial Aid Aw 08'!G75</f>
        <v>-176675</v>
      </c>
      <c r="H75" s="66">
        <f>'Table 16 09'!H75-'Table 16 - Financial Aid Aw 08'!H75</f>
        <v>-4000</v>
      </c>
      <c r="I75" s="66">
        <f>'Table 16 09'!I75-'Table 16 - Financial Aid Aw 08'!I75</f>
        <v>11760621</v>
      </c>
      <c r="J75" s="66">
        <f>'Table 16 09'!J75-'Table 16 - Financial Aid Aw 08'!J75</f>
        <v>9447587</v>
      </c>
      <c r="K75" s="66">
        <f>'Table 16 09'!K75-'Table 16 - Financial Aid Aw 08'!K75</f>
        <v>29943006</v>
      </c>
    </row>
    <row r="76" spans="1:256" ht="12.75" customHeight="1">
      <c r="A76" s="75" t="s">
        <v>55</v>
      </c>
      <c r="B76" s="66">
        <f>'Table 16 09'!B78-'Table 16 - Financial Aid Aw 08'!B76</f>
        <v>8139777</v>
      </c>
      <c r="C76" s="66">
        <f>'Table 16 09'!C76-'Table 16 - Financial Aid Aw 08'!C76</f>
        <v>0</v>
      </c>
      <c r="D76" s="66">
        <f>'Table 16 09'!D76-'Table 16 - Financial Aid Aw 08'!D76</f>
        <v>4438160</v>
      </c>
      <c r="E76" s="66">
        <f>'Table 16 09'!E76-'Table 16 - Financial Aid Aw 08'!E76</f>
        <v>0</v>
      </c>
      <c r="F76" s="66">
        <f>'Table 16 09'!F76-'Table 16 - Financial Aid Aw 08'!F76</f>
        <v>0</v>
      </c>
      <c r="G76" s="66">
        <f>'Table 16 09'!G76-'Table 16 - Financial Aid Aw 08'!G76</f>
        <v>-612730</v>
      </c>
      <c r="H76" s="66">
        <f>'Table 16 09'!H76-'Table 16 - Financial Aid Aw 08'!H76</f>
        <v>0</v>
      </c>
      <c r="I76" s="66">
        <f>'Table 16 09'!I76-'Table 16 - Financial Aid Aw 08'!I76</f>
        <v>-1009953</v>
      </c>
      <c r="J76" s="66">
        <f>'Table 16 09'!J76-'Table 16 - Financial Aid Aw 08'!J76</f>
        <v>-5673347</v>
      </c>
      <c r="K76" s="66">
        <f>'Table 16 09'!K76-'Table 16 - Financial Aid Aw 08'!K76</f>
        <v>5556737</v>
      </c>
    </row>
    <row r="77" spans="1:256" ht="12.75" customHeight="1">
      <c r="A77" s="75" t="s">
        <v>56</v>
      </c>
      <c r="B77" s="66">
        <f>'Table 16 09'!B79-'Table 16 - Financial Aid Aw 08'!B77</f>
        <v>-118487344.45999999</v>
      </c>
      <c r="C77" s="66">
        <f>'Table 16 09'!C77-'Table 16 - Financial Aid Aw 08'!C77</f>
        <v>0</v>
      </c>
      <c r="D77" s="66">
        <f>'Table 16 09'!D77-'Table 16 - Financial Aid Aw 08'!D77</f>
        <v>25249642.640000015</v>
      </c>
      <c r="E77" s="66">
        <f>'Table 16 09'!E77-'Table 16 - Financial Aid Aw 08'!E77</f>
        <v>776618</v>
      </c>
      <c r="F77" s="66">
        <f>'Table 16 09'!F77-'Table 16 - Financial Aid Aw 08'!F77</f>
        <v>450216.16000000015</v>
      </c>
      <c r="G77" s="66">
        <f>'Table 16 09'!G77-'Table 16 - Financial Aid Aw 08'!G77</f>
        <v>2039054.5499999998</v>
      </c>
      <c r="H77" s="66">
        <f>'Table 16 09'!H77-'Table 16 - Financial Aid Aw 08'!H77</f>
        <v>0</v>
      </c>
      <c r="I77" s="66">
        <f>'Table 16 09'!I77-'Table 16 - Financial Aid Aw 08'!I77</f>
        <v>-9417162.3299999982</v>
      </c>
      <c r="J77" s="66">
        <f>'Table 16 09'!J77-'Table 16 - Financial Aid Aw 08'!J77</f>
        <v>14917851.870000005</v>
      </c>
      <c r="K77" s="66">
        <f>'Table 16 09'!K77-'Table 16 - Financial Aid Aw 08'!K77</f>
        <v>56949891.329999954</v>
      </c>
      <c r="IV77" s="1"/>
    </row>
    <row r="78" spans="1:256" ht="12.75" customHeight="1">
      <c r="A78" s="75" t="s">
        <v>57</v>
      </c>
      <c r="B78" s="66">
        <f>'Table 16 09'!B80-'Table 16 - Financial Aid Aw 08'!B78</f>
        <v>64973057.600000001</v>
      </c>
      <c r="C78" s="66">
        <f>'Table 16 09'!C78-'Table 16 - Financial Aid Aw 08'!C78</f>
        <v>0</v>
      </c>
      <c r="D78" s="66">
        <f>'Table 16 09'!D78-'Table 16 - Financial Aid Aw 08'!D78</f>
        <v>3143683.9399999995</v>
      </c>
      <c r="E78" s="66">
        <f>'Table 16 09'!E78-'Table 16 - Financial Aid Aw 08'!E78</f>
        <v>0</v>
      </c>
      <c r="F78" s="66">
        <f>'Table 16 09'!F78-'Table 16 - Financial Aid Aw 08'!F78</f>
        <v>122427.46000000008</v>
      </c>
      <c r="G78" s="66">
        <f>'Table 16 09'!G78-'Table 16 - Financial Aid Aw 08'!G78</f>
        <v>-433536</v>
      </c>
      <c r="H78" s="66">
        <f>'Table 16 09'!H78-'Table 16 - Financial Aid Aw 08'!H78</f>
        <v>0</v>
      </c>
      <c r="I78" s="66">
        <f>'Table 16 09'!I78-'Table 16 - Financial Aid Aw 08'!I78</f>
        <v>-660721.85000000009</v>
      </c>
      <c r="J78" s="66">
        <f>'Table 16 09'!J78-'Table 16 - Financial Aid Aw 08'!J78</f>
        <v>5875406.5999999996</v>
      </c>
      <c r="K78" s="66">
        <f>'Table 16 09'!K78-'Table 16 - Financial Aid Aw 08'!K78</f>
        <v>10155134.149999999</v>
      </c>
    </row>
    <row r="79" spans="1:256" ht="12.75" customHeight="1">
      <c r="A79" s="75" t="s">
        <v>58</v>
      </c>
      <c r="B79" s="66">
        <f>'Table 16 09'!B81-'Table 16 - Financial Aid Aw 08'!B79</f>
        <v>180996933.93000001</v>
      </c>
      <c r="C79" s="66">
        <f>'Table 16 09'!C79-'Table 16 - Financial Aid Aw 08'!C79</f>
        <v>44721</v>
      </c>
      <c r="D79" s="66">
        <f>'Table 16 09'!D79-'Table 16 - Financial Aid Aw 08'!D79</f>
        <v>88553.700000000186</v>
      </c>
      <c r="E79" s="66">
        <f>'Table 16 09'!E79-'Table 16 - Financial Aid Aw 08'!E79</f>
        <v>0</v>
      </c>
      <c r="F79" s="66">
        <f>'Table 16 09'!F79-'Table 16 - Financial Aid Aw 08'!F79</f>
        <v>60827.799999999988</v>
      </c>
      <c r="G79" s="66">
        <f>'Table 16 09'!G79-'Table 16 - Financial Aid Aw 08'!G79</f>
        <v>-209973.69999999995</v>
      </c>
      <c r="H79" s="66">
        <f>'Table 16 09'!H79-'Table 16 - Financial Aid Aw 08'!H79</f>
        <v>0</v>
      </c>
      <c r="I79" s="66">
        <f>'Table 16 09'!I79-'Table 16 - Financial Aid Aw 08'!I79</f>
        <v>-251953</v>
      </c>
      <c r="J79" s="66">
        <f>'Table 16 09'!J79-'Table 16 - Financial Aid Aw 08'!J79</f>
        <v>2668475.7000000002</v>
      </c>
      <c r="K79" s="66">
        <f>'Table 16 09'!K79-'Table 16 - Financial Aid Aw 08'!K79</f>
        <v>3507224.6300000008</v>
      </c>
    </row>
    <row r="80" spans="1:256" ht="12.75" customHeight="1">
      <c r="A80" s="75" t="s">
        <v>59</v>
      </c>
      <c r="B80" s="66">
        <f>'Table 16 09'!B82-'Table 16 - Financial Aid Aw 08'!B80</f>
        <v>-59766969</v>
      </c>
      <c r="C80" s="66">
        <f>'Table 16 09'!C80-'Table 16 - Financial Aid Aw 08'!C80</f>
        <v>0</v>
      </c>
      <c r="D80" s="66">
        <f>'Table 16 09'!D80-'Table 16 - Financial Aid Aw 08'!D80</f>
        <v>34603769</v>
      </c>
      <c r="E80" s="66">
        <f>'Table 16 09'!E80-'Table 16 - Financial Aid Aw 08'!E80</f>
        <v>880555</v>
      </c>
      <c r="F80" s="66">
        <f>'Table 16 09'!F80-'Table 16 - Financial Aid Aw 08'!F80</f>
        <v>1536917</v>
      </c>
      <c r="G80" s="66">
        <f>'Table 16 09'!G80-'Table 16 - Financial Aid Aw 08'!G80</f>
        <v>-436909.64999999991</v>
      </c>
      <c r="H80" s="66">
        <f>'Table 16 09'!H80-'Table 16 - Financial Aid Aw 08'!H80</f>
        <v>0</v>
      </c>
      <c r="I80" s="66">
        <f>'Table 16 09'!I80-'Table 16 - Financial Aid Aw 08'!I80</f>
        <v>-1037324</v>
      </c>
      <c r="J80" s="66">
        <f>'Table 16 09'!J80-'Table 16 - Financial Aid Aw 08'!J80</f>
        <v>22145081.349999994</v>
      </c>
      <c r="K80" s="66">
        <f>'Table 16 09'!K80-'Table 16 - Financial Aid Aw 08'!K80</f>
        <v>56031610.349999994</v>
      </c>
    </row>
    <row r="81" spans="1:12" ht="12.75" customHeight="1">
      <c r="A81" s="75" t="s">
        <v>60</v>
      </c>
      <c r="B81" s="66" t="e">
        <f>'Table 16 09'!#REF!-'Table 16 - Financial Aid Aw 08'!B81</f>
        <v>#REF!</v>
      </c>
      <c r="C81" s="66">
        <f>'Table 16 09'!C81-'Table 16 - Financial Aid Aw 08'!C81</f>
        <v>261147</v>
      </c>
      <c r="D81" s="66">
        <f>'Table 16 09'!D81-'Table 16 - Financial Aid Aw 08'!D81</f>
        <v>5836159.5900000036</v>
      </c>
      <c r="E81" s="66">
        <f>'Table 16 09'!E81-'Table 16 - Financial Aid Aw 08'!E81</f>
        <v>-1644</v>
      </c>
      <c r="F81" s="66">
        <f>'Table 16 09'!F81-'Table 16 - Financial Aid Aw 08'!F81</f>
        <v>578980</v>
      </c>
      <c r="G81" s="66">
        <f>'Table 16 09'!G81-'Table 16 - Financial Aid Aw 08'!G81</f>
        <v>-895374.09999999986</v>
      </c>
      <c r="H81" s="66">
        <f>'Table 16 09'!H81-'Table 16 - Financial Aid Aw 08'!H81</f>
        <v>-1500</v>
      </c>
      <c r="I81" s="66">
        <f>'Table 16 09'!I81-'Table 16 - Financial Aid Aw 08'!I81</f>
        <v>-5582574.7199999997</v>
      </c>
      <c r="J81" s="66">
        <f>'Table 16 09'!J81-'Table 16 - Financial Aid Aw 08'!J81</f>
        <v>17974109.910000011</v>
      </c>
      <c r="K81" s="66">
        <f>'Table 16 09'!K81-'Table 16 - Financial Aid Aw 08'!K81</f>
        <v>35951622.170000017</v>
      </c>
    </row>
    <row r="82" spans="1:12" ht="12.75" customHeight="1">
      <c r="A82" s="75" t="s">
        <v>61</v>
      </c>
      <c r="B82" s="66" t="e">
        <f>'Table 16 09'!#REF!-'Table 16 - Financial Aid Aw 08'!B82</f>
        <v>#REF!</v>
      </c>
      <c r="C82" s="66">
        <f>'Table 16 09'!C82-'Table 16 - Financial Aid Aw 08'!C82</f>
        <v>156691</v>
      </c>
      <c r="D82" s="66">
        <f>'Table 16 09'!D82-'Table 16 - Financial Aid Aw 08'!D82</f>
        <v>2399604</v>
      </c>
      <c r="E82" s="66">
        <f>'Table 16 09'!E82-'Table 16 - Financial Aid Aw 08'!E82</f>
        <v>0</v>
      </c>
      <c r="F82" s="66">
        <f>'Table 16 09'!F82-'Table 16 - Financial Aid Aw 08'!F82</f>
        <v>109404</v>
      </c>
      <c r="G82" s="66">
        <f>'Table 16 09'!G82-'Table 16 - Financial Aid Aw 08'!G82</f>
        <v>-300271</v>
      </c>
      <c r="H82" s="66">
        <f>'Table 16 09'!H82-'Table 16 - Financial Aid Aw 08'!H82</f>
        <v>-2000</v>
      </c>
      <c r="I82" s="66">
        <f>'Table 16 09'!I82-'Table 16 - Financial Aid Aw 08'!I82</f>
        <v>1062688</v>
      </c>
      <c r="J82" s="66">
        <f>'Table 16 09'!J82-'Table 16 - Financial Aid Aw 08'!J82</f>
        <v>2198050</v>
      </c>
      <c r="K82" s="66">
        <f>'Table 16 09'!K82-'Table 16 - Financial Aid Aw 08'!K82</f>
        <v>6875871</v>
      </c>
    </row>
    <row r="83" spans="1:12" ht="12.75" customHeight="1">
      <c r="A83" s="75" t="s">
        <v>62</v>
      </c>
      <c r="B83" s="66">
        <f>'Table 16 09'!B83-'Table 16 - Financial Aid Aw 08'!B83</f>
        <v>2012055</v>
      </c>
      <c r="C83" s="66">
        <f>'Table 16 09'!C83-'Table 16 - Financial Aid Aw 08'!C83</f>
        <v>22926</v>
      </c>
      <c r="D83" s="66">
        <f>'Table 16 09'!D83-'Table 16 - Financial Aid Aw 08'!D83</f>
        <v>4039466</v>
      </c>
      <c r="E83" s="66">
        <f>'Table 16 09'!E83-'Table 16 - Financial Aid Aw 08'!E83</f>
        <v>8000</v>
      </c>
      <c r="F83" s="66">
        <f>'Table 16 09'!F83-'Table 16 - Financial Aid Aw 08'!F83</f>
        <v>-432066</v>
      </c>
      <c r="G83" s="66">
        <f>'Table 16 09'!G83-'Table 16 - Financial Aid Aw 08'!G83</f>
        <v>-288591</v>
      </c>
      <c r="H83" s="66">
        <f>'Table 16 09'!H83-'Table 16 - Financial Aid Aw 08'!H83</f>
        <v>-4000</v>
      </c>
      <c r="I83" s="66">
        <f>'Table 16 09'!I83-'Table 16 - Financial Aid Aw 08'!I83</f>
        <v>-334460</v>
      </c>
      <c r="J83" s="66">
        <f>'Table 16 09'!J83-'Table 16 - Financial Aid Aw 08'!J83</f>
        <v>1499964</v>
      </c>
      <c r="K83" s="66">
        <f>'Table 16 09'!K83-'Table 16 - Financial Aid Aw 08'!K83</f>
        <v>5004404</v>
      </c>
    </row>
    <row r="84" spans="1:12" ht="12.75" customHeight="1">
      <c r="A84" s="75" t="s">
        <v>63</v>
      </c>
      <c r="B84" s="66">
        <f>'Table 16 09'!B84-'Table 16 - Financial Aid Aw 08'!B84</f>
        <v>1021810</v>
      </c>
      <c r="C84" s="66">
        <f>'Table 16 09'!C84-'Table 16 - Financial Aid Aw 08'!C84</f>
        <v>43212</v>
      </c>
      <c r="D84" s="66">
        <f>'Table 16 09'!D84-'Table 16 - Financial Aid Aw 08'!D84</f>
        <v>1792186</v>
      </c>
      <c r="E84" s="66">
        <f>'Table 16 09'!E84-'Table 16 - Financial Aid Aw 08'!E84</f>
        <v>14212</v>
      </c>
      <c r="F84" s="66">
        <f>'Table 16 09'!F84-'Table 16 - Financial Aid Aw 08'!F84</f>
        <v>-90300</v>
      </c>
      <c r="G84" s="66">
        <f>'Table 16 09'!G84-'Table 16 - Financial Aid Aw 08'!G84</f>
        <v>-83985</v>
      </c>
      <c r="H84" s="66">
        <f>'Table 16 09'!H84-'Table 16 - Financial Aid Aw 08'!H84</f>
        <v>0</v>
      </c>
      <c r="I84" s="66">
        <f>'Table 16 09'!I84-'Table 16 - Financial Aid Aw 08'!I84</f>
        <v>-549228</v>
      </c>
      <c r="J84" s="66">
        <f>'Table 16 09'!J84-'Table 16 - Financial Aid Aw 08'!J84</f>
        <v>-2893261</v>
      </c>
      <c r="K84" s="66">
        <f>'Table 16 09'!K84-'Table 16 - Financial Aid Aw 08'!K84</f>
        <v>1861964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f>'Table 16 09'!B89-'Table 16 - Financial Aid Aw 08'!B89</f>
        <v>382162</v>
      </c>
      <c r="C89" s="66">
        <f>'Table 16 09'!C89-'Table 16 - Financial Aid Aw 08'!C89</f>
        <v>216</v>
      </c>
      <c r="D89" s="66">
        <f>'Table 16 09'!D89-'Table 16 - Financial Aid Aw 08'!D89</f>
        <v>451946</v>
      </c>
      <c r="E89" s="66">
        <f>'Table 16 09'!E89-'Table 16 - Financial Aid Aw 08'!E89</f>
        <v>0</v>
      </c>
      <c r="F89" s="66">
        <f>'Table 16 09'!F89-'Table 16 - Financial Aid Aw 08'!F89</f>
        <v>23426</v>
      </c>
      <c r="G89" s="66">
        <f>'Table 16 09'!G89-'Table 16 - Financial Aid Aw 08'!G89</f>
        <v>-54469</v>
      </c>
      <c r="H89" s="66">
        <f>'Table 16 09'!H89-'Table 16 - Financial Aid Aw 08'!H89</f>
        <v>0</v>
      </c>
      <c r="I89" s="66">
        <f>'Table 16 09'!I89-'Table 16 - Financial Aid Aw 08'!I89</f>
        <v>-71557</v>
      </c>
      <c r="J89" s="66">
        <f>'Table 16 09'!J89-'Table 16 - Financial Aid Aw 08'!J89</f>
        <v>573237</v>
      </c>
      <c r="K89" s="66">
        <f>'Table 16 09'!K89-'Table 16 - Financial Aid Aw 08'!K89</f>
        <v>731508</v>
      </c>
    </row>
    <row r="90" spans="1:12" ht="12.75" customHeight="1">
      <c r="A90" s="75" t="s">
        <v>66</v>
      </c>
      <c r="B90" s="66">
        <f>'Table 16 09'!B90-'Table 16 - Financial Aid Aw 08'!B90</f>
        <v>1625808</v>
      </c>
      <c r="C90" s="66">
        <f>'Table 16 09'!C90-'Table 16 - Financial Aid Aw 08'!C90</f>
        <v>-1043</v>
      </c>
      <c r="D90" s="66">
        <f>'Table 16 09'!D90-'Table 16 - Financial Aid Aw 08'!D90</f>
        <v>-65376.909999999974</v>
      </c>
      <c r="E90" s="66">
        <f>'Table 16 09'!E90-'Table 16 - Financial Aid Aw 08'!E90</f>
        <v>0</v>
      </c>
      <c r="F90" s="66">
        <f>'Table 16 09'!F90-'Table 16 - Financial Aid Aw 08'!F90</f>
        <v>0</v>
      </c>
      <c r="G90" s="66">
        <f>'Table 16 09'!G90-'Table 16 - Financial Aid Aw 08'!G90</f>
        <v>-6452.7200000000012</v>
      </c>
      <c r="H90" s="66">
        <f>'Table 16 09'!H90-'Table 16 - Financial Aid Aw 08'!H90</f>
        <v>0</v>
      </c>
      <c r="I90" s="66">
        <f>'Table 16 09'!I90-'Table 16 - Financial Aid Aw 08'!I90</f>
        <v>28646.92</v>
      </c>
      <c r="J90" s="66">
        <f>'Table 16 09'!J90-'Table 16 - Financial Aid Aw 08'!J90</f>
        <v>439023.20999999996</v>
      </c>
      <c r="K90" s="66">
        <f>'Table 16 09'!K90-'Table 16 - Financial Aid Aw 08'!K90</f>
        <v>1582625.2899999998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867222931.23000002</v>
      </c>
      <c r="K95" s="93">
        <f>SUM(K93,K46)</f>
        <v>1875952334.6500001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spans="2:256" s="75" customFormat="1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:256" s="75" customFormat="1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:256" s="75" customFormat="1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:256" s="75" customFormat="1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:256" s="75" customFormat="1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256" s="75" customFormat="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:256" s="75" customFormat="1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:256" s="75" customFormat="1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:256" s="75" customFormat="1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:256" s="75" customFormat="1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:256" s="75" customFormat="1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:256" s="75" customFormat="1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:256" s="75" customFormat="1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:256" s="75" customFormat="1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:256" s="75" customFormat="1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:256" s="75" customFormat="1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:256" s="75" customFormat="1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:256" s="75" customFormat="1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:256" s="75" customFormat="1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:256" s="75" customFormat="1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:256" s="75" customFormat="1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:256" s="75" customFormat="1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:256" s="75" customFormat="1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:256" s="75" customFormat="1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:256" s="75" customFormat="1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:256" s="75" customFormat="1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:256" s="75" customFormat="1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:256" s="75" customFormat="1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:256" s="75" customFormat="1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:256" s="75" customFormat="1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:256" s="75" customFormat="1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:256" s="75" customFormat="1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:256" s="75" customFormat="1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:256" s="75" customFormat="1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:256" s="75" customFormat="1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:256" s="75" customFormat="1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:256" s="75" customFormat="1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:256" s="75" customFormat="1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:256" s="75" customFormat="1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:256" s="75" customFormat="1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:256" s="75" customFormat="1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:256" s="75" customFormat="1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:256" s="75" customFormat="1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:256" s="75" customFormat="1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:256" s="75" customFormat="1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:256" s="75" customFormat="1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:256" s="75" customFormat="1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:256" s="75" customFormat="1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:256" s="75" customFormat="1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:256" s="75" customFormat="1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:256" s="75" customFormat="1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:256" s="75" customFormat="1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:256" s="75" customFormat="1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:256" s="75" customFormat="1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:256" s="75" customFormat="1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:256" s="75" customFormat="1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:256" s="75" customFormat="1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:256" s="75" customFormat="1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:256" s="75" customFormat="1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:256" s="75" customFormat="1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:256" s="75" customFormat="1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:256" s="75" customFormat="1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:256" s="75" customFormat="1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</sheetData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showOutlineSymbols="0"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C40" sqref="C40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27.59765625" style="2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v>28414873</v>
      </c>
      <c r="C13" s="37">
        <v>0</v>
      </c>
      <c r="D13" s="37">
        <v>920387</v>
      </c>
      <c r="E13" s="37">
        <v>0</v>
      </c>
      <c r="F13" s="37">
        <v>60000</v>
      </c>
      <c r="G13" s="37">
        <v>414232</v>
      </c>
      <c r="H13" s="37">
        <v>2000</v>
      </c>
      <c r="I13" s="37">
        <v>42700</v>
      </c>
      <c r="J13" s="37">
        <v>8847330</v>
      </c>
      <c r="K13" s="43">
        <v>2625474</v>
      </c>
    </row>
    <row r="14" spans="1:16" ht="12.75" customHeight="1">
      <c r="A14" s="75" t="s">
        <v>15</v>
      </c>
      <c r="B14" s="66">
        <v>15912124</v>
      </c>
      <c r="C14" s="37">
        <v>0</v>
      </c>
      <c r="D14" s="37">
        <v>3094818</v>
      </c>
      <c r="E14" s="37">
        <v>0</v>
      </c>
      <c r="F14" s="31">
        <v>579070</v>
      </c>
      <c r="G14" s="31">
        <v>968765</v>
      </c>
      <c r="H14" s="30">
        <v>2000</v>
      </c>
      <c r="I14" s="31">
        <v>896040</v>
      </c>
      <c r="J14" s="31">
        <v>10329666</v>
      </c>
      <c r="K14" s="40">
        <v>17864560</v>
      </c>
    </row>
    <row r="15" spans="1:16" ht="12.75" customHeight="1">
      <c r="A15" s="75" t="s">
        <v>16</v>
      </c>
      <c r="B15" s="66">
        <v>20729742</v>
      </c>
      <c r="C15" s="37">
        <v>0</v>
      </c>
      <c r="D15" s="37">
        <v>5467044</v>
      </c>
      <c r="E15" s="37">
        <v>0</v>
      </c>
      <c r="F15" s="37">
        <v>803561</v>
      </c>
      <c r="G15" s="37">
        <v>1903148</v>
      </c>
      <c r="H15" s="37">
        <v>2000</v>
      </c>
      <c r="I15" s="37">
        <v>3377490</v>
      </c>
      <c r="J15" s="37">
        <v>14932399</v>
      </c>
      <c r="K15" s="40">
        <v>32161092</v>
      </c>
    </row>
    <row r="16" spans="1:16" ht="12.75" customHeight="1">
      <c r="A16" s="75" t="s">
        <v>76</v>
      </c>
      <c r="B16" s="66">
        <v>86296727</v>
      </c>
      <c r="C16" s="37">
        <v>142679</v>
      </c>
      <c r="D16" s="37">
        <v>26049004</v>
      </c>
      <c r="E16" s="37">
        <v>0</v>
      </c>
      <c r="F16" s="37">
        <v>8556976</v>
      </c>
      <c r="G16" s="37">
        <v>6963293</v>
      </c>
      <c r="H16" s="37">
        <v>29000</v>
      </c>
      <c r="I16" s="37">
        <v>10106951</v>
      </c>
      <c r="J16" s="37">
        <v>58111110</v>
      </c>
      <c r="K16" s="43">
        <v>137973951</v>
      </c>
    </row>
    <row r="17" spans="1:11" ht="12.75" customHeight="1">
      <c r="A17" s="75" t="s">
        <v>88</v>
      </c>
      <c r="B17" s="66">
        <v>21882201</v>
      </c>
      <c r="C17" s="37">
        <v>0</v>
      </c>
      <c r="D17" s="37">
        <v>20620802</v>
      </c>
      <c r="E17" s="37">
        <v>829949</v>
      </c>
      <c r="F17" s="37">
        <v>10470332</v>
      </c>
      <c r="G17" s="37">
        <v>3450249</v>
      </c>
      <c r="H17" s="37">
        <v>0</v>
      </c>
      <c r="I17" s="37">
        <v>9132123</v>
      </c>
      <c r="J17" s="37">
        <v>13830304</v>
      </c>
      <c r="K17" s="43">
        <v>66385656</v>
      </c>
    </row>
    <row r="18" spans="1:11" ht="12.75" customHeight="1">
      <c r="A18" s="75" t="s">
        <v>17</v>
      </c>
      <c r="B18" s="66">
        <v>23236479</v>
      </c>
      <c r="C18" s="37">
        <v>0</v>
      </c>
      <c r="D18" s="37">
        <v>5939366</v>
      </c>
      <c r="E18" s="37">
        <v>0</v>
      </c>
      <c r="F18" s="37">
        <v>1233676</v>
      </c>
      <c r="G18" s="37">
        <v>3562811</v>
      </c>
      <c r="H18" s="37">
        <v>0</v>
      </c>
      <c r="I18" s="37">
        <v>1758038</v>
      </c>
      <c r="J18" s="37">
        <v>14821541</v>
      </c>
      <c r="K18" s="43">
        <v>35729909</v>
      </c>
    </row>
    <row r="19" spans="1:11" ht="12.75" customHeight="1">
      <c r="A19" s="75" t="s">
        <v>18</v>
      </c>
      <c r="B19" s="66">
        <v>31582781</v>
      </c>
      <c r="C19" s="37">
        <v>216212</v>
      </c>
      <c r="D19" s="37">
        <v>14050111</v>
      </c>
      <c r="E19" s="37">
        <v>42900</v>
      </c>
      <c r="F19" s="37">
        <v>1582977</v>
      </c>
      <c r="G19" s="37">
        <v>2681015</v>
      </c>
      <c r="H19" s="37">
        <v>26500</v>
      </c>
      <c r="I19" s="37">
        <v>6710548</v>
      </c>
      <c r="J19" s="37">
        <v>21436778</v>
      </c>
      <c r="K19" s="43">
        <v>56893043</v>
      </c>
    </row>
    <row r="20" spans="1:11" ht="12.75" customHeight="1">
      <c r="A20" s="75" t="s">
        <v>19</v>
      </c>
      <c r="B20" s="66">
        <v>40419458.710000008</v>
      </c>
      <c r="C20" s="37">
        <v>0</v>
      </c>
      <c r="D20" s="37">
        <v>14565601.390000001</v>
      </c>
      <c r="E20" s="37">
        <v>0</v>
      </c>
      <c r="F20" s="37">
        <v>3098085</v>
      </c>
      <c r="G20" s="37">
        <v>3989029</v>
      </c>
      <c r="H20" s="37">
        <v>20000</v>
      </c>
      <c r="I20" s="37">
        <v>3559858</v>
      </c>
      <c r="J20" s="37">
        <v>23637156</v>
      </c>
      <c r="K20" s="43">
        <v>65671012</v>
      </c>
    </row>
    <row r="21" spans="1:11" ht="12.75" customHeight="1">
      <c r="A21" s="75" t="s">
        <v>20</v>
      </c>
      <c r="B21" s="66">
        <v>17884480</v>
      </c>
      <c r="C21" s="37">
        <v>123854</v>
      </c>
      <c r="D21" s="37">
        <v>21830187</v>
      </c>
      <c r="E21" s="37">
        <v>338690</v>
      </c>
      <c r="F21" s="37">
        <v>2139327</v>
      </c>
      <c r="G21" s="37">
        <v>4376081</v>
      </c>
      <c r="H21" s="37">
        <v>18500</v>
      </c>
      <c r="I21" s="37">
        <v>4097449</v>
      </c>
      <c r="J21" s="37">
        <v>12999668</v>
      </c>
      <c r="K21" s="43">
        <v>50666214</v>
      </c>
    </row>
    <row r="22" spans="1:11" ht="12.75" customHeight="1">
      <c r="A22" s="75" t="s">
        <v>85</v>
      </c>
      <c r="B22" s="66">
        <v>55936568</v>
      </c>
      <c r="C22" s="37">
        <v>281683</v>
      </c>
      <c r="D22" s="37">
        <v>11941113</v>
      </c>
      <c r="E22" s="37">
        <v>0</v>
      </c>
      <c r="F22" s="37">
        <v>2045873</v>
      </c>
      <c r="G22" s="37">
        <v>3945573</v>
      </c>
      <c r="H22" s="37">
        <v>0</v>
      </c>
      <c r="I22" s="37">
        <v>6804844</v>
      </c>
      <c r="J22" s="37">
        <v>32510764</v>
      </c>
      <c r="K22" s="43">
        <v>80673969</v>
      </c>
    </row>
    <row r="23" spans="1:11" ht="12.75" customHeight="1">
      <c r="A23" s="75" t="s">
        <v>21</v>
      </c>
      <c r="B23" s="66">
        <v>155104744</v>
      </c>
      <c r="C23" s="37">
        <v>776267</v>
      </c>
      <c r="D23" s="37">
        <v>87537511</v>
      </c>
      <c r="E23" s="37">
        <v>1620507</v>
      </c>
      <c r="F23" s="37">
        <v>37773708</v>
      </c>
      <c r="G23" s="37">
        <v>12657088</v>
      </c>
      <c r="H23" s="37">
        <v>49500</v>
      </c>
      <c r="I23" s="37">
        <v>22392661</v>
      </c>
      <c r="J23" s="37">
        <v>86624200</v>
      </c>
      <c r="K23" s="43">
        <v>317086219</v>
      </c>
    </row>
    <row r="24" spans="1:11" ht="12.75" customHeight="1">
      <c r="A24" s="75" t="s">
        <v>22</v>
      </c>
      <c r="B24" s="66">
        <v>107678186.78999999</v>
      </c>
      <c r="C24" s="37">
        <v>471723.5</v>
      </c>
      <c r="D24" s="37">
        <v>29074083.100000001</v>
      </c>
      <c r="E24" s="37">
        <v>258840</v>
      </c>
      <c r="F24" s="37">
        <v>7020989.2199999997</v>
      </c>
      <c r="G24" s="37">
        <v>3852378.36</v>
      </c>
      <c r="H24" s="37">
        <v>0</v>
      </c>
      <c r="I24" s="37">
        <v>10142775.460000001</v>
      </c>
      <c r="J24" s="37">
        <v>50871220.75</v>
      </c>
      <c r="K24" s="43">
        <v>158027252.93000001</v>
      </c>
    </row>
    <row r="25" spans="1:11" ht="12.75" customHeight="1">
      <c r="A25" s="75" t="s">
        <v>23</v>
      </c>
      <c r="B25" s="66">
        <v>76151669</v>
      </c>
      <c r="C25" s="37">
        <v>0</v>
      </c>
      <c r="D25" s="37">
        <v>16000047</v>
      </c>
      <c r="E25" s="37">
        <v>0</v>
      </c>
      <c r="F25" s="37">
        <v>6073184</v>
      </c>
      <c r="G25" s="37">
        <v>3209219</v>
      </c>
      <c r="H25" s="37">
        <v>20867</v>
      </c>
      <c r="I25" s="37">
        <v>8455252</v>
      </c>
      <c r="J25" s="37">
        <v>45236882</v>
      </c>
      <c r="K25" s="43">
        <v>109889371</v>
      </c>
    </row>
    <row r="26" spans="1:11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394189018.75</v>
      </c>
      <c r="K26" s="37">
        <f>SUM(K13:K25)</f>
        <v>1131647722.9300001</v>
      </c>
    </row>
    <row r="27" spans="1:11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1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1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1" ht="12.75" customHeight="1">
      <c r="A30" s="75" t="s">
        <v>26</v>
      </c>
      <c r="B30" s="66">
        <v>7906911</v>
      </c>
      <c r="C30" s="37">
        <v>45367</v>
      </c>
      <c r="D30" s="37">
        <v>598631</v>
      </c>
      <c r="E30" s="37">
        <v>0</v>
      </c>
      <c r="F30" s="37">
        <v>103702</v>
      </c>
      <c r="G30" s="37">
        <v>869328</v>
      </c>
      <c r="H30" s="37">
        <v>0</v>
      </c>
      <c r="I30" s="37">
        <v>105210</v>
      </c>
      <c r="J30" s="37">
        <v>6474707</v>
      </c>
      <c r="K30" s="43">
        <v>9629149</v>
      </c>
    </row>
    <row r="31" spans="1:11" ht="12.75" customHeight="1">
      <c r="A31" s="75" t="s">
        <v>27</v>
      </c>
      <c r="B31" s="66">
        <v>6656326</v>
      </c>
      <c r="C31" s="37">
        <v>0</v>
      </c>
      <c r="D31" s="37">
        <v>252955</v>
      </c>
      <c r="E31" s="37">
        <v>0</v>
      </c>
      <c r="F31" s="37">
        <v>136628</v>
      </c>
      <c r="G31" s="37">
        <v>1110510</v>
      </c>
      <c r="H31" s="37">
        <v>0</v>
      </c>
      <c r="I31" s="37">
        <v>150498</v>
      </c>
      <c r="J31" s="37">
        <v>4794547</v>
      </c>
      <c r="K31" s="43">
        <v>8314104</v>
      </c>
    </row>
    <row r="32" spans="1:11" ht="12.75" customHeight="1">
      <c r="A32" s="75" t="s">
        <v>28</v>
      </c>
      <c r="B32" s="66">
        <v>8274217</v>
      </c>
      <c r="C32" s="37">
        <v>0</v>
      </c>
      <c r="D32" s="37">
        <v>961112</v>
      </c>
      <c r="E32" s="37">
        <v>0</v>
      </c>
      <c r="F32" s="37">
        <v>378869</v>
      </c>
      <c r="G32" s="37">
        <v>1765290</v>
      </c>
      <c r="H32" s="37">
        <v>1000</v>
      </c>
      <c r="I32" s="37">
        <v>325442</v>
      </c>
      <c r="J32" s="37">
        <v>6723649</v>
      </c>
      <c r="K32" s="43">
        <v>11704930</v>
      </c>
    </row>
    <row r="33" spans="1:11" ht="12.75" customHeight="1">
      <c r="A33" s="75" t="s">
        <v>29</v>
      </c>
      <c r="B33" s="66">
        <v>3536713</v>
      </c>
      <c r="C33" s="37">
        <v>27625</v>
      </c>
      <c r="D33" s="37">
        <v>176305</v>
      </c>
      <c r="E33" s="37">
        <v>0</v>
      </c>
      <c r="F33" s="37">
        <v>0</v>
      </c>
      <c r="G33" s="37">
        <v>1997933</v>
      </c>
      <c r="H33" s="37">
        <v>0</v>
      </c>
      <c r="I33" s="37">
        <v>296287</v>
      </c>
      <c r="J33" s="37">
        <v>2468087</v>
      </c>
      <c r="K33" s="43">
        <v>6007238</v>
      </c>
    </row>
    <row r="34" spans="1:11" ht="12.75" customHeight="1">
      <c r="A34" s="72" t="s">
        <v>87</v>
      </c>
      <c r="B34" s="66">
        <v>24139816</v>
      </c>
      <c r="C34" s="37">
        <v>3700</v>
      </c>
      <c r="D34" s="37">
        <v>1690709</v>
      </c>
      <c r="E34" s="37">
        <v>0</v>
      </c>
      <c r="F34" s="37">
        <v>253422</v>
      </c>
      <c r="G34" s="37">
        <v>4662541</v>
      </c>
      <c r="H34" s="37">
        <v>0</v>
      </c>
      <c r="I34" s="37">
        <v>853552</v>
      </c>
      <c r="J34" s="95">
        <v>20424742</v>
      </c>
      <c r="K34" s="94">
        <v>30750188</v>
      </c>
    </row>
    <row r="35" spans="1:11" ht="12.75" customHeight="1">
      <c r="A35" s="75" t="s">
        <v>30</v>
      </c>
      <c r="B35" s="66">
        <v>7592274</v>
      </c>
      <c r="C35" s="37">
        <v>0</v>
      </c>
      <c r="D35" s="37">
        <v>718245</v>
      </c>
      <c r="E35" s="37">
        <v>0</v>
      </c>
      <c r="F35" s="37">
        <v>0</v>
      </c>
      <c r="G35" s="37">
        <v>1285322</v>
      </c>
      <c r="H35" s="37">
        <v>0</v>
      </c>
      <c r="I35" s="37">
        <v>255219</v>
      </c>
      <c r="J35" s="37">
        <v>6137123</v>
      </c>
      <c r="K35" s="43">
        <v>9851060</v>
      </c>
    </row>
    <row r="36" spans="1:11" ht="12.75" customHeight="1">
      <c r="A36" s="75" t="s">
        <v>31</v>
      </c>
      <c r="B36" s="66">
        <v>8020123</v>
      </c>
      <c r="C36" s="37">
        <v>0</v>
      </c>
      <c r="D36" s="37">
        <v>338513</v>
      </c>
      <c r="E36" s="37">
        <v>0</v>
      </c>
      <c r="F36" s="37">
        <v>0</v>
      </c>
      <c r="G36" s="37">
        <v>1913781</v>
      </c>
      <c r="H36" s="37">
        <v>0</v>
      </c>
      <c r="I36" s="37">
        <v>252210</v>
      </c>
      <c r="J36" s="37">
        <v>6590909</v>
      </c>
      <c r="K36" s="43">
        <v>10524627</v>
      </c>
    </row>
    <row r="37" spans="1:11" ht="12.75" customHeight="1">
      <c r="A37" s="72" t="s">
        <v>77</v>
      </c>
      <c r="B37" s="66">
        <v>5222584</v>
      </c>
      <c r="C37" s="37">
        <v>0</v>
      </c>
      <c r="D37" s="37">
        <v>486198</v>
      </c>
      <c r="E37" s="37">
        <v>0</v>
      </c>
      <c r="F37" s="37">
        <v>160365</v>
      </c>
      <c r="G37" s="37">
        <v>980178</v>
      </c>
      <c r="H37" s="37">
        <v>2000</v>
      </c>
      <c r="I37" s="37">
        <v>300846</v>
      </c>
      <c r="J37" s="37">
        <v>4693382</v>
      </c>
      <c r="K37" s="43">
        <v>7152171</v>
      </c>
    </row>
    <row r="38" spans="1:11" ht="12.75" customHeight="1">
      <c r="A38" s="75" t="s">
        <v>32</v>
      </c>
      <c r="B38" s="66">
        <v>4807576.32</v>
      </c>
      <c r="C38" s="37">
        <v>7122.38</v>
      </c>
      <c r="D38" s="37">
        <v>293308.40000000002</v>
      </c>
      <c r="E38" s="37">
        <v>0</v>
      </c>
      <c r="F38" s="37">
        <v>34042.559999999998</v>
      </c>
      <c r="G38" s="37">
        <v>696839.52</v>
      </c>
      <c r="H38" s="37">
        <v>0</v>
      </c>
      <c r="I38" s="37">
        <v>160213.01</v>
      </c>
      <c r="J38" s="37">
        <v>3944244.39</v>
      </c>
      <c r="K38" s="43">
        <v>5991980</v>
      </c>
    </row>
    <row r="39" spans="1:11" ht="12.75" customHeight="1">
      <c r="A39" s="75" t="s">
        <v>33</v>
      </c>
      <c r="B39" s="66">
        <v>25065160</v>
      </c>
      <c r="C39" s="37">
        <v>0</v>
      </c>
      <c r="D39" s="37">
        <v>513668</v>
      </c>
      <c r="E39" s="37">
        <v>0</v>
      </c>
      <c r="F39" s="37">
        <v>0</v>
      </c>
      <c r="G39" s="37">
        <v>3686442</v>
      </c>
      <c r="H39" s="37">
        <v>0</v>
      </c>
      <c r="I39" s="37">
        <v>483063</v>
      </c>
      <c r="J39" s="37">
        <v>19293668</v>
      </c>
      <c r="K39" s="43">
        <v>29748333</v>
      </c>
    </row>
    <row r="40" spans="1:11" ht="12.75" customHeight="1">
      <c r="A40" s="75" t="s">
        <v>35</v>
      </c>
      <c r="B40" s="66">
        <v>6375679</v>
      </c>
      <c r="C40" s="37">
        <v>40702</v>
      </c>
      <c r="D40" s="37">
        <v>520177</v>
      </c>
      <c r="E40" s="37">
        <v>0</v>
      </c>
      <c r="F40" s="37">
        <v>0</v>
      </c>
      <c r="G40" s="37">
        <v>1805822</v>
      </c>
      <c r="H40" s="37">
        <v>0</v>
      </c>
      <c r="I40" s="37">
        <v>133555</v>
      </c>
      <c r="J40" s="37">
        <v>5211155</v>
      </c>
      <c r="K40" s="43">
        <v>8835233</v>
      </c>
    </row>
    <row r="41" spans="1:11" ht="12.75" customHeight="1">
      <c r="A41" s="72" t="s">
        <v>84</v>
      </c>
      <c r="B41" s="66">
        <v>32939128</v>
      </c>
      <c r="C41" s="37">
        <v>387120</v>
      </c>
      <c r="D41" s="37">
        <v>1221394</v>
      </c>
      <c r="E41" s="37">
        <v>0</v>
      </c>
      <c r="F41" s="37">
        <v>744703</v>
      </c>
      <c r="G41" s="37">
        <v>2555968</v>
      </c>
      <c r="H41" s="37">
        <v>1000</v>
      </c>
      <c r="I41" s="37">
        <v>274474</v>
      </c>
      <c r="J41" s="37">
        <v>28729841</v>
      </c>
      <c r="K41" s="43">
        <v>37735667</v>
      </c>
    </row>
    <row r="42" spans="1:11" ht="12.75" customHeight="1">
      <c r="A42" s="75" t="s">
        <v>34</v>
      </c>
      <c r="B42" s="66">
        <v>11218735</v>
      </c>
      <c r="C42" s="37">
        <v>0</v>
      </c>
      <c r="D42" s="37">
        <v>584389</v>
      </c>
      <c r="E42" s="37">
        <v>0</v>
      </c>
      <c r="F42" s="37">
        <v>57756</v>
      </c>
      <c r="G42" s="37">
        <v>1313785</v>
      </c>
      <c r="H42" s="37">
        <v>0</v>
      </c>
      <c r="I42" s="37">
        <v>372353</v>
      </c>
      <c r="J42" s="37">
        <v>10937057</v>
      </c>
      <c r="K42" s="43">
        <v>13547018</v>
      </c>
    </row>
    <row r="43" spans="1:11" ht="12.75" customHeight="1">
      <c r="A43" s="75" t="s">
        <v>36</v>
      </c>
      <c r="B43" s="66">
        <v>8799445.4099999983</v>
      </c>
      <c r="C43" s="37">
        <v>0</v>
      </c>
      <c r="D43" s="37">
        <v>586171.16999999993</v>
      </c>
      <c r="E43" s="37">
        <v>0</v>
      </c>
      <c r="F43" s="37">
        <v>0</v>
      </c>
      <c r="G43" s="37">
        <v>1220983.79</v>
      </c>
      <c r="H43" s="37">
        <v>0</v>
      </c>
      <c r="I43" s="37">
        <v>306829.69</v>
      </c>
      <c r="J43" s="37">
        <v>7547693.9500000002</v>
      </c>
      <c r="K43" s="43">
        <v>10913430.060000001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133970805.34</v>
      </c>
      <c r="K44" s="37">
        <f>SUM(K30:K43)</f>
        <v>200705128.06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528159824.09000003</v>
      </c>
      <c r="K46" s="35">
        <f>SUM(K44,K26)</f>
        <v>1332352850.99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v>12643640</v>
      </c>
      <c r="C62" s="37">
        <v>0</v>
      </c>
      <c r="D62" s="37">
        <v>2411257</v>
      </c>
      <c r="E62" s="37">
        <v>0</v>
      </c>
      <c r="F62" s="37">
        <v>21947</v>
      </c>
      <c r="G62" s="37">
        <v>583767</v>
      </c>
      <c r="H62" s="37">
        <v>0</v>
      </c>
      <c r="I62" s="37">
        <v>283964</v>
      </c>
      <c r="J62" s="37">
        <v>7087964</v>
      </c>
      <c r="K62" s="43">
        <v>19123595</v>
      </c>
    </row>
    <row r="63" spans="1:16" ht="12.75" customHeight="1">
      <c r="A63" s="75" t="s">
        <v>42</v>
      </c>
      <c r="B63" s="66">
        <v>9919535</v>
      </c>
      <c r="C63" s="37">
        <v>0</v>
      </c>
      <c r="D63" s="37">
        <v>8217581</v>
      </c>
      <c r="E63" s="37">
        <v>0</v>
      </c>
      <c r="F63" s="37">
        <v>133002</v>
      </c>
      <c r="G63" s="37">
        <v>1633332</v>
      </c>
      <c r="H63" s="37">
        <v>3500</v>
      </c>
      <c r="I63" s="37">
        <v>1001110</v>
      </c>
      <c r="J63" s="37">
        <v>7659889</v>
      </c>
      <c r="K63" s="43">
        <v>20908060</v>
      </c>
    </row>
    <row r="64" spans="1:16" ht="12.75" customHeight="1">
      <c r="A64" s="75" t="s">
        <v>43</v>
      </c>
      <c r="B64" s="66">
        <v>6061329</v>
      </c>
      <c r="C64" s="37">
        <v>1970462</v>
      </c>
      <c r="D64" s="37">
        <v>15346512</v>
      </c>
      <c r="E64" s="37">
        <v>0</v>
      </c>
      <c r="F64" s="37">
        <v>3598732</v>
      </c>
      <c r="G64" s="37">
        <v>1618440</v>
      </c>
      <c r="H64" s="37">
        <v>0</v>
      </c>
      <c r="I64" s="37">
        <v>962597</v>
      </c>
      <c r="J64" s="37">
        <v>25865302</v>
      </c>
      <c r="K64" s="43">
        <v>27587610</v>
      </c>
    </row>
    <row r="65" spans="1:256" ht="12.75" customHeight="1">
      <c r="A65" s="75" t="s">
        <v>44</v>
      </c>
      <c r="B65" s="66">
        <v>65642171</v>
      </c>
      <c r="C65" s="37">
        <v>20000</v>
      </c>
      <c r="D65" s="37">
        <v>5264310</v>
      </c>
      <c r="E65" s="37">
        <v>0</v>
      </c>
      <c r="F65" s="37">
        <v>138175</v>
      </c>
      <c r="G65" s="37">
        <v>4876818</v>
      </c>
      <c r="H65" s="37">
        <v>2000</v>
      </c>
      <c r="I65" s="37">
        <v>2210500</v>
      </c>
      <c r="J65" s="37">
        <v>45153193</v>
      </c>
      <c r="K65" s="43">
        <v>77464049</v>
      </c>
    </row>
    <row r="66" spans="1:256" ht="12.75" customHeight="1">
      <c r="A66" s="75" t="s">
        <v>45</v>
      </c>
      <c r="B66" s="66">
        <v>6134458</v>
      </c>
      <c r="C66" s="37">
        <v>0</v>
      </c>
      <c r="D66" s="37">
        <v>5281660</v>
      </c>
      <c r="E66" s="37">
        <v>33250</v>
      </c>
      <c r="F66" s="37">
        <v>290545</v>
      </c>
      <c r="G66" s="37">
        <v>803654</v>
      </c>
      <c r="H66" s="37">
        <v>2000</v>
      </c>
      <c r="I66" s="37">
        <v>1578085</v>
      </c>
      <c r="J66" s="37">
        <v>5063347</v>
      </c>
      <c r="K66" s="43">
        <v>14550870</v>
      </c>
    </row>
    <row r="67" spans="1:256" ht="12.75" customHeight="1">
      <c r="A67" s="75" t="s">
        <v>46</v>
      </c>
      <c r="B67" s="90">
        <v>37804778</v>
      </c>
      <c r="C67" s="37">
        <v>173604</v>
      </c>
      <c r="D67" s="37">
        <v>10964306</v>
      </c>
      <c r="E67" s="37">
        <v>1500</v>
      </c>
      <c r="F67" s="37">
        <v>370466</v>
      </c>
      <c r="G67" s="37">
        <v>3720800</v>
      </c>
      <c r="H67" s="37">
        <v>2000</v>
      </c>
      <c r="I67" s="37">
        <v>2389736</v>
      </c>
      <c r="J67" s="91">
        <v>8410240</v>
      </c>
      <c r="K67" s="43">
        <v>14727692</v>
      </c>
    </row>
    <row r="68" spans="1:256" ht="12.75" customHeight="1">
      <c r="A68" s="75" t="s">
        <v>47</v>
      </c>
      <c r="B68" s="90">
        <v>13802835</v>
      </c>
      <c r="C68" s="37">
        <v>162094</v>
      </c>
      <c r="D68" s="37">
        <v>5468804</v>
      </c>
      <c r="E68" s="37">
        <v>44752</v>
      </c>
      <c r="F68" s="37">
        <v>106309</v>
      </c>
      <c r="G68" s="37">
        <v>17652</v>
      </c>
      <c r="H68" s="37">
        <v>17652</v>
      </c>
      <c r="I68" s="37">
        <v>4242460</v>
      </c>
      <c r="J68" s="91">
        <v>8581488</v>
      </c>
      <c r="K68" s="43">
        <v>23682812</v>
      </c>
    </row>
    <row r="69" spans="1:256" s="42" customFormat="1" ht="12.75" customHeight="1">
      <c r="A69" s="75" t="s">
        <v>48</v>
      </c>
      <c r="B69" s="90">
        <v>25482329.090000004</v>
      </c>
      <c r="C69" s="37">
        <v>56250</v>
      </c>
      <c r="D69" s="37">
        <v>7234524.5</v>
      </c>
      <c r="E69" s="37">
        <v>0</v>
      </c>
      <c r="F69" s="37">
        <v>48076</v>
      </c>
      <c r="G69" s="37">
        <v>1535354</v>
      </c>
      <c r="H69" s="37">
        <v>12000</v>
      </c>
      <c r="I69" s="37">
        <v>1841654.97</v>
      </c>
      <c r="J69" s="91">
        <v>15145383.680000002</v>
      </c>
      <c r="K69" s="43">
        <v>36210188.560000002</v>
      </c>
    </row>
    <row r="70" spans="1:256" ht="12.75" customHeight="1">
      <c r="A70" s="75" t="s">
        <v>49</v>
      </c>
      <c r="B70" s="90">
        <v>6311248</v>
      </c>
      <c r="C70" s="37">
        <v>0</v>
      </c>
      <c r="D70" s="37">
        <v>3196822</v>
      </c>
      <c r="E70" s="37">
        <v>34015</v>
      </c>
      <c r="F70" s="37">
        <v>0</v>
      </c>
      <c r="G70" s="37">
        <v>1002943</v>
      </c>
      <c r="H70" s="37">
        <v>2000</v>
      </c>
      <c r="I70" s="37">
        <v>613047</v>
      </c>
      <c r="J70" s="91">
        <v>6255253</v>
      </c>
      <c r="K70" s="43">
        <v>5446336</v>
      </c>
    </row>
    <row r="71" spans="1:256" ht="12.75" customHeight="1">
      <c r="A71" s="75" t="s">
        <v>50</v>
      </c>
      <c r="B71" s="90">
        <v>49093247</v>
      </c>
      <c r="C71" s="37">
        <v>508189</v>
      </c>
      <c r="D71" s="37">
        <v>29934828</v>
      </c>
      <c r="E71" s="37">
        <v>0</v>
      </c>
      <c r="F71" s="37">
        <v>6651935</v>
      </c>
      <c r="G71" s="37">
        <v>4597466</v>
      </c>
      <c r="H71" s="37">
        <v>3000</v>
      </c>
      <c r="I71" s="37">
        <v>2436156</v>
      </c>
      <c r="J71" s="91">
        <v>60722501</v>
      </c>
      <c r="K71" s="43">
        <v>90523433</v>
      </c>
    </row>
    <row r="72" spans="1:256" ht="12.75" customHeight="1">
      <c r="A72" s="75" t="s">
        <v>51</v>
      </c>
      <c r="B72" s="90">
        <v>21125020</v>
      </c>
      <c r="C72" s="37">
        <v>146946</v>
      </c>
      <c r="D72" s="37">
        <v>10761894</v>
      </c>
      <c r="E72" s="37">
        <v>0</v>
      </c>
      <c r="F72" s="37">
        <v>285386</v>
      </c>
      <c r="G72" s="37">
        <v>1895668</v>
      </c>
      <c r="H72" s="37">
        <v>1000</v>
      </c>
      <c r="I72" s="37">
        <v>4750871</v>
      </c>
      <c r="J72" s="91">
        <v>14525004</v>
      </c>
      <c r="K72" s="43">
        <v>38965190</v>
      </c>
    </row>
    <row r="73" spans="1:256" ht="12.75" customHeight="1">
      <c r="A73" s="75" t="s">
        <v>52</v>
      </c>
      <c r="B73" s="90">
        <v>15403684.659999998</v>
      </c>
      <c r="C73" s="37">
        <v>27950.39</v>
      </c>
      <c r="D73" s="37">
        <v>6557585.2599999998</v>
      </c>
      <c r="E73" s="37">
        <v>0</v>
      </c>
      <c r="F73" s="37">
        <v>35156.25</v>
      </c>
      <c r="G73" s="37">
        <v>985768.91</v>
      </c>
      <c r="H73" s="37">
        <v>5500</v>
      </c>
      <c r="I73" s="37">
        <v>1520249.1600000001</v>
      </c>
      <c r="J73" s="91">
        <v>10116021.289999999</v>
      </c>
      <c r="K73" s="43">
        <v>24415903.07</v>
      </c>
    </row>
    <row r="74" spans="1:256" ht="12.75" customHeight="1">
      <c r="A74" s="75" t="s">
        <v>53</v>
      </c>
      <c r="B74" s="90">
        <v>8300036</v>
      </c>
      <c r="C74" s="37">
        <v>112056</v>
      </c>
      <c r="D74" s="37">
        <v>13266877</v>
      </c>
      <c r="E74" s="37">
        <v>0</v>
      </c>
      <c r="F74" s="37">
        <v>501757</v>
      </c>
      <c r="G74" s="37">
        <v>1631663</v>
      </c>
      <c r="H74" s="37">
        <v>1500</v>
      </c>
      <c r="I74" s="37">
        <v>730066</v>
      </c>
      <c r="J74" s="91">
        <v>10850927</v>
      </c>
      <c r="K74" s="43">
        <v>24431899</v>
      </c>
    </row>
    <row r="75" spans="1:256" ht="12.75" customHeight="1">
      <c r="A75" s="75" t="s">
        <v>54</v>
      </c>
      <c r="B75" s="90">
        <v>32769782</v>
      </c>
      <c r="C75" s="37">
        <v>180725</v>
      </c>
      <c r="D75" s="37">
        <v>4331456</v>
      </c>
      <c r="E75" s="37">
        <v>56099</v>
      </c>
      <c r="F75" s="37">
        <v>889098</v>
      </c>
      <c r="G75" s="37">
        <v>1184694</v>
      </c>
      <c r="H75" s="37">
        <v>4000</v>
      </c>
      <c r="I75" s="37">
        <v>5048166</v>
      </c>
      <c r="J75" s="91">
        <v>23112768</v>
      </c>
      <c r="K75" s="43">
        <v>44279295</v>
      </c>
    </row>
    <row r="76" spans="1:256" ht="12.75" customHeight="1">
      <c r="A76" s="75" t="s">
        <v>55</v>
      </c>
      <c r="B76" s="90">
        <v>18234474</v>
      </c>
      <c r="C76" s="37">
        <v>0</v>
      </c>
      <c r="D76" s="37">
        <v>18273958</v>
      </c>
      <c r="E76" s="37">
        <v>0</v>
      </c>
      <c r="F76" s="37">
        <v>0</v>
      </c>
      <c r="G76" s="37">
        <v>1441645</v>
      </c>
      <c r="H76" s="37">
        <v>0</v>
      </c>
      <c r="I76" s="37">
        <v>2848982</v>
      </c>
      <c r="J76" s="91">
        <v>23942316</v>
      </c>
      <c r="K76" s="43">
        <v>42207098</v>
      </c>
    </row>
    <row r="77" spans="1:256" ht="12.75" customHeight="1">
      <c r="A77" s="75" t="s">
        <v>56</v>
      </c>
      <c r="B77" s="90">
        <v>128737216.45999999</v>
      </c>
      <c r="C77" s="37">
        <v>0</v>
      </c>
      <c r="D77" s="37">
        <v>93292077.50999999</v>
      </c>
      <c r="E77" s="37">
        <v>207432</v>
      </c>
      <c r="F77" s="37">
        <v>12309220.5</v>
      </c>
      <c r="G77" s="37">
        <v>3984129.29</v>
      </c>
      <c r="H77" s="37">
        <v>0</v>
      </c>
      <c r="I77" s="37">
        <v>27346301.699999999</v>
      </c>
      <c r="J77" s="91">
        <v>74598852.129999995</v>
      </c>
      <c r="K77" s="43">
        <v>265876377.46000001</v>
      </c>
      <c r="IV77" s="1"/>
    </row>
    <row r="78" spans="1:256" ht="12.75" customHeight="1">
      <c r="A78" s="75" t="s">
        <v>57</v>
      </c>
      <c r="B78" s="90">
        <v>18390970.399999999</v>
      </c>
      <c r="C78" s="37">
        <v>0</v>
      </c>
      <c r="D78" s="37">
        <v>9638698.0600000005</v>
      </c>
      <c r="E78" s="37">
        <v>0</v>
      </c>
      <c r="F78" s="37">
        <v>647392.53999999992</v>
      </c>
      <c r="G78" s="37">
        <v>1991475</v>
      </c>
      <c r="H78" s="37">
        <v>0</v>
      </c>
      <c r="I78" s="37">
        <v>2919821.85</v>
      </c>
      <c r="J78" s="91">
        <v>11370892.4</v>
      </c>
      <c r="K78" s="43">
        <v>33588357.850000001</v>
      </c>
    </row>
    <row r="79" spans="1:256" ht="12.75" customHeight="1">
      <c r="A79" s="75" t="s">
        <v>58</v>
      </c>
      <c r="B79" s="90">
        <v>6493859.1699999999</v>
      </c>
      <c r="C79" s="37">
        <v>36575</v>
      </c>
      <c r="D79" s="37">
        <v>7589169.2999999998</v>
      </c>
      <c r="E79" s="37">
        <v>0</v>
      </c>
      <c r="F79" s="37">
        <v>271650.2</v>
      </c>
      <c r="G79" s="37">
        <v>638392.69999999995</v>
      </c>
      <c r="H79" s="37">
        <v>0</v>
      </c>
      <c r="I79" s="37">
        <v>971495</v>
      </c>
      <c r="J79" s="91">
        <v>5685403.2999999998</v>
      </c>
      <c r="K79" s="43">
        <v>15900809.369999999</v>
      </c>
    </row>
    <row r="80" spans="1:256" ht="12.75" customHeight="1">
      <c r="A80" s="75" t="s">
        <v>59</v>
      </c>
      <c r="B80" s="90">
        <v>67573403</v>
      </c>
      <c r="C80" s="37">
        <v>0</v>
      </c>
      <c r="D80" s="37">
        <v>140360268</v>
      </c>
      <c r="E80" s="37">
        <v>2504250</v>
      </c>
      <c r="F80" s="37">
        <v>16207815</v>
      </c>
      <c r="G80" s="37">
        <v>1410724.65</v>
      </c>
      <c r="H80" s="37">
        <v>0</v>
      </c>
      <c r="I80" s="37">
        <v>18087638</v>
      </c>
      <c r="J80" s="91">
        <v>80743238.650000006</v>
      </c>
      <c r="K80" s="43">
        <v>241450120.65000001</v>
      </c>
    </row>
    <row r="81" spans="1:12" ht="12.75" customHeight="1">
      <c r="A81" s="75" t="s">
        <v>60</v>
      </c>
      <c r="B81" s="90">
        <v>151194053</v>
      </c>
      <c r="C81" s="37">
        <v>280665</v>
      </c>
      <c r="D81" s="37">
        <v>18104339</v>
      </c>
      <c r="E81" s="37">
        <v>3844</v>
      </c>
      <c r="F81" s="37">
        <v>1293072</v>
      </c>
      <c r="G81" s="37">
        <v>2804325.3</v>
      </c>
      <c r="H81" s="37">
        <v>1500</v>
      </c>
      <c r="I81" s="37">
        <v>9818288</v>
      </c>
      <c r="J81" s="91">
        <v>79028947</v>
      </c>
      <c r="K81" s="43">
        <v>183498586</v>
      </c>
    </row>
    <row r="82" spans="1:12" ht="12.75" customHeight="1">
      <c r="A82" s="75" t="s">
        <v>61</v>
      </c>
      <c r="B82" s="90">
        <v>4201988</v>
      </c>
      <c r="C82" s="37">
        <v>73985</v>
      </c>
      <c r="D82" s="37">
        <v>7882386</v>
      </c>
      <c r="E82" s="37">
        <v>0</v>
      </c>
      <c r="F82" s="37">
        <v>269618</v>
      </c>
      <c r="G82" s="37">
        <v>1025068</v>
      </c>
      <c r="H82" s="37">
        <v>2000</v>
      </c>
      <c r="I82" s="37">
        <v>1681154</v>
      </c>
      <c r="J82" s="91">
        <v>3209658</v>
      </c>
      <c r="K82" s="43">
        <v>15060214</v>
      </c>
    </row>
    <row r="83" spans="1:12" ht="12.75" customHeight="1">
      <c r="A83" s="75" t="s">
        <v>62</v>
      </c>
      <c r="B83" s="90">
        <v>7492599</v>
      </c>
      <c r="C83" s="37">
        <v>149455</v>
      </c>
      <c r="D83" s="37">
        <v>10368138</v>
      </c>
      <c r="E83" s="37">
        <v>0</v>
      </c>
      <c r="F83" s="37">
        <v>529509</v>
      </c>
      <c r="G83" s="37">
        <v>961451</v>
      </c>
      <c r="H83" s="37">
        <v>4000</v>
      </c>
      <c r="I83" s="37">
        <v>2150091</v>
      </c>
      <c r="J83" s="91">
        <v>5581206</v>
      </c>
      <c r="K83" s="43">
        <v>21501788</v>
      </c>
    </row>
    <row r="84" spans="1:12" ht="12.75" customHeight="1">
      <c r="A84" s="75" t="s">
        <v>63</v>
      </c>
      <c r="B84" s="90">
        <v>17748478</v>
      </c>
      <c r="C84" s="37">
        <v>0</v>
      </c>
      <c r="D84" s="37">
        <v>6396974</v>
      </c>
      <c r="E84" s="37">
        <v>2000</v>
      </c>
      <c r="F84" s="37">
        <v>357392</v>
      </c>
      <c r="G84" s="37">
        <v>599423</v>
      </c>
      <c r="H84" s="37">
        <v>0</v>
      </c>
      <c r="I84" s="37">
        <v>1482116</v>
      </c>
      <c r="J84" s="91">
        <v>12838795</v>
      </c>
      <c r="K84" s="43">
        <v>26829114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v>1378261</v>
      </c>
      <c r="C89" s="37">
        <v>16465</v>
      </c>
      <c r="D89" s="37">
        <v>1648967</v>
      </c>
      <c r="E89" s="37">
        <v>0</v>
      </c>
      <c r="F89" s="37">
        <v>251057</v>
      </c>
      <c r="G89" s="37">
        <v>119639</v>
      </c>
      <c r="H89" s="37">
        <v>0</v>
      </c>
      <c r="I89" s="37">
        <v>1234135</v>
      </c>
      <c r="J89" s="37">
        <v>2023076</v>
      </c>
      <c r="K89" s="43">
        <v>4632059</v>
      </c>
    </row>
    <row r="90" spans="1:12" ht="12.75" customHeight="1">
      <c r="A90" s="75" t="s">
        <v>66</v>
      </c>
      <c r="B90" s="70">
        <v>1390844</v>
      </c>
      <c r="C90" s="31">
        <v>4699</v>
      </c>
      <c r="D90" s="31">
        <v>431973</v>
      </c>
      <c r="E90" s="30">
        <v>0</v>
      </c>
      <c r="F90" s="30">
        <v>0</v>
      </c>
      <c r="G90" s="31">
        <v>127841.93</v>
      </c>
      <c r="H90" s="30">
        <v>0</v>
      </c>
      <c r="I90" s="37">
        <v>20749</v>
      </c>
      <c r="J90" s="31">
        <v>1086378</v>
      </c>
      <c r="K90" s="34">
        <v>1971407.93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1076817867.54</v>
      </c>
      <c r="K95" s="93">
        <f>SUM(K93,K46)</f>
        <v>2647185715.8800001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16 09</vt:lpstr>
      <vt:lpstr>Compare</vt:lpstr>
      <vt:lpstr>Table 16 - Financial Aid Aw 08</vt:lpstr>
      <vt:lpstr>'Table 16 09'!Print_Area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tchoi</cp:lastModifiedBy>
  <cp:lastPrinted>2010-09-08T14:18:34Z</cp:lastPrinted>
  <dcterms:created xsi:type="dcterms:W3CDTF">2003-06-16T19:26:51Z</dcterms:created>
  <dcterms:modified xsi:type="dcterms:W3CDTF">2012-09-25T14:59:03Z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1876765253</vt:i4>
  </property>
  <property fmtid="{D5CDD505-2E9C-101B-9397-08002B2CF9AE}" pid="3" name="_EmailSubject">
    <vt:lpwstr>Updated DHE-14 for UMC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