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75" yWindow="-15" windowWidth="18720" windowHeight="12015"/>
  </bookViews>
  <sheets>
    <sheet name="Table 57 - UG HCT by Gender and" sheetId="1" r:id="rId1"/>
    <sheet name="PIVOT" sheetId="3" r:id="rId2"/>
    <sheet name="DATA" sheetId="2" r:id="rId3"/>
  </sheets>
  <definedNames>
    <definedName name="JETSET">'Table 57 - UG HCT by Gender and'!$A$2:$P$98</definedName>
    <definedName name="_xlnm.Print_Area" localSheetId="0">'Table 57 - UG HCT by Gender and'!$A$1:$Q$98</definedName>
  </definedNames>
  <calcPr calcId="125725"/>
  <pivotCaches>
    <pivotCache cacheId="8" r:id="rId4"/>
  </pivotCaches>
</workbook>
</file>

<file path=xl/calcChain.xml><?xml version="1.0" encoding="utf-8"?>
<calcChain xmlns="http://schemas.openxmlformats.org/spreadsheetml/2006/main">
  <c r="C91" i="1"/>
  <c r="D91"/>
  <c r="E91"/>
  <c r="F91"/>
  <c r="G91"/>
  <c r="H91"/>
  <c r="I91"/>
  <c r="J91"/>
  <c r="K91"/>
  <c r="L91"/>
  <c r="M91"/>
  <c r="N91"/>
  <c r="O91"/>
  <c r="P91"/>
  <c r="Q91"/>
  <c r="B91"/>
  <c r="A90"/>
  <c r="B90"/>
  <c r="C90"/>
  <c r="D90"/>
  <c r="E90"/>
  <c r="F90"/>
  <c r="G90"/>
  <c r="H90"/>
  <c r="I90"/>
  <c r="J90"/>
  <c r="K90"/>
  <c r="L90"/>
  <c r="M90"/>
  <c r="N90"/>
  <c r="O90"/>
  <c r="P90"/>
  <c r="Q90"/>
  <c r="A62"/>
  <c r="B62"/>
  <c r="C62"/>
  <c r="D62"/>
  <c r="E62"/>
  <c r="F62"/>
  <c r="G62"/>
  <c r="H62"/>
  <c r="I62"/>
  <c r="J62"/>
  <c r="K62"/>
  <c r="L62"/>
  <c r="M62"/>
  <c r="N62"/>
  <c r="O62"/>
  <c r="P62"/>
  <c r="Q62"/>
  <c r="A63"/>
  <c r="B63"/>
  <c r="C63"/>
  <c r="D63"/>
  <c r="E63"/>
  <c r="F63"/>
  <c r="G63"/>
  <c r="H63"/>
  <c r="I63"/>
  <c r="J63"/>
  <c r="K63"/>
  <c r="L63"/>
  <c r="M63"/>
  <c r="N63"/>
  <c r="O63"/>
  <c r="P63"/>
  <c r="Q63"/>
  <c r="A64"/>
  <c r="B64"/>
  <c r="C64"/>
  <c r="D64"/>
  <c r="E64"/>
  <c r="F64"/>
  <c r="G64"/>
  <c r="H64"/>
  <c r="I64"/>
  <c r="J64"/>
  <c r="K64"/>
  <c r="L64"/>
  <c r="M64"/>
  <c r="N64"/>
  <c r="O64"/>
  <c r="P64"/>
  <c r="Q64"/>
  <c r="A65"/>
  <c r="B65"/>
  <c r="C65"/>
  <c r="D65"/>
  <c r="E65"/>
  <c r="F65"/>
  <c r="G65"/>
  <c r="H65"/>
  <c r="I65"/>
  <c r="J65"/>
  <c r="K65"/>
  <c r="L65"/>
  <c r="M65"/>
  <c r="N65"/>
  <c r="O65"/>
  <c r="P65"/>
  <c r="Q65"/>
  <c r="A66"/>
  <c r="B66"/>
  <c r="C66"/>
  <c r="D66"/>
  <c r="E66"/>
  <c r="F66"/>
  <c r="G66"/>
  <c r="H66"/>
  <c r="I66"/>
  <c r="J66"/>
  <c r="K66"/>
  <c r="L66"/>
  <c r="M66"/>
  <c r="N66"/>
  <c r="O66"/>
  <c r="P66"/>
  <c r="Q66"/>
  <c r="A67"/>
  <c r="B67"/>
  <c r="C67"/>
  <c r="D67"/>
  <c r="E67"/>
  <c r="F67"/>
  <c r="G67"/>
  <c r="H67"/>
  <c r="I67"/>
  <c r="J67"/>
  <c r="K67"/>
  <c r="L67"/>
  <c r="M67"/>
  <c r="N67"/>
  <c r="O67"/>
  <c r="P67"/>
  <c r="Q67"/>
  <c r="A68"/>
  <c r="B68"/>
  <c r="C68"/>
  <c r="D68"/>
  <c r="E68"/>
  <c r="F68"/>
  <c r="G68"/>
  <c r="H68"/>
  <c r="I68"/>
  <c r="J68"/>
  <c r="K68"/>
  <c r="L68"/>
  <c r="M68"/>
  <c r="N68"/>
  <c r="O68"/>
  <c r="P68"/>
  <c r="Q68"/>
  <c r="A69"/>
  <c r="B69"/>
  <c r="C69"/>
  <c r="D69"/>
  <c r="E69"/>
  <c r="F69"/>
  <c r="G69"/>
  <c r="H69"/>
  <c r="I69"/>
  <c r="J69"/>
  <c r="K69"/>
  <c r="L69"/>
  <c r="M69"/>
  <c r="N69"/>
  <c r="O69"/>
  <c r="P69"/>
  <c r="Q69"/>
  <c r="A70"/>
  <c r="B70"/>
  <c r="C70"/>
  <c r="D70"/>
  <c r="E70"/>
  <c r="F70"/>
  <c r="G70"/>
  <c r="H70"/>
  <c r="I70"/>
  <c r="J70"/>
  <c r="K70"/>
  <c r="L70"/>
  <c r="M70"/>
  <c r="N70"/>
  <c r="O70"/>
  <c r="P70"/>
  <c r="Q70"/>
  <c r="A71"/>
  <c r="B71"/>
  <c r="C71"/>
  <c r="D71"/>
  <c r="E71"/>
  <c r="F71"/>
  <c r="G71"/>
  <c r="H71"/>
  <c r="I71"/>
  <c r="J71"/>
  <c r="K71"/>
  <c r="L71"/>
  <c r="M71"/>
  <c r="N71"/>
  <c r="O71"/>
  <c r="P71"/>
  <c r="Q71"/>
  <c r="A72"/>
  <c r="B72"/>
  <c r="C72"/>
  <c r="D72"/>
  <c r="E72"/>
  <c r="F72"/>
  <c r="G72"/>
  <c r="H72"/>
  <c r="I72"/>
  <c r="J72"/>
  <c r="K72"/>
  <c r="L72"/>
  <c r="M72"/>
  <c r="N72"/>
  <c r="O72"/>
  <c r="P72"/>
  <c r="Q72"/>
  <c r="A73"/>
  <c r="B73"/>
  <c r="C73"/>
  <c r="D73"/>
  <c r="E73"/>
  <c r="F73"/>
  <c r="G73"/>
  <c r="H73"/>
  <c r="I73"/>
  <c r="J73"/>
  <c r="K73"/>
  <c r="L73"/>
  <c r="M73"/>
  <c r="N73"/>
  <c r="O73"/>
  <c r="P73"/>
  <c r="Q73"/>
  <c r="A74"/>
  <c r="B74"/>
  <c r="C74"/>
  <c r="D74"/>
  <c r="E74"/>
  <c r="F74"/>
  <c r="G74"/>
  <c r="H74"/>
  <c r="I74"/>
  <c r="J74"/>
  <c r="K74"/>
  <c r="L74"/>
  <c r="M74"/>
  <c r="N74"/>
  <c r="O74"/>
  <c r="P74"/>
  <c r="Q74"/>
  <c r="A75"/>
  <c r="B75"/>
  <c r="C75"/>
  <c r="D75"/>
  <c r="E75"/>
  <c r="F75"/>
  <c r="G75"/>
  <c r="H75"/>
  <c r="I75"/>
  <c r="J75"/>
  <c r="K75"/>
  <c r="L75"/>
  <c r="M75"/>
  <c r="N75"/>
  <c r="O75"/>
  <c r="P75"/>
  <c r="Q75"/>
  <c r="A76"/>
  <c r="B76"/>
  <c r="C76"/>
  <c r="D76"/>
  <c r="E76"/>
  <c r="F76"/>
  <c r="G76"/>
  <c r="H76"/>
  <c r="I76"/>
  <c r="J76"/>
  <c r="K76"/>
  <c r="L76"/>
  <c r="M76"/>
  <c r="N76"/>
  <c r="O76"/>
  <c r="P76"/>
  <c r="Q76"/>
  <c r="A77"/>
  <c r="B77"/>
  <c r="C77"/>
  <c r="D77"/>
  <c r="E77"/>
  <c r="F77"/>
  <c r="G77"/>
  <c r="H77"/>
  <c r="I77"/>
  <c r="J77"/>
  <c r="K77"/>
  <c r="L77"/>
  <c r="M77"/>
  <c r="N77"/>
  <c r="O77"/>
  <c r="P77"/>
  <c r="Q77"/>
  <c r="A78"/>
  <c r="B78"/>
  <c r="C78"/>
  <c r="D78"/>
  <c r="E78"/>
  <c r="F78"/>
  <c r="G78"/>
  <c r="H78"/>
  <c r="I78"/>
  <c r="J78"/>
  <c r="K78"/>
  <c r="L78"/>
  <c r="M78"/>
  <c r="N78"/>
  <c r="O78"/>
  <c r="P78"/>
  <c r="Q78"/>
  <c r="A79"/>
  <c r="B79"/>
  <c r="C79"/>
  <c r="D79"/>
  <c r="E79"/>
  <c r="F79"/>
  <c r="G79"/>
  <c r="H79"/>
  <c r="I79"/>
  <c r="J79"/>
  <c r="K79"/>
  <c r="L79"/>
  <c r="M79"/>
  <c r="N79"/>
  <c r="O79"/>
  <c r="P79"/>
  <c r="Q79"/>
  <c r="A80"/>
  <c r="B80"/>
  <c r="C80"/>
  <c r="D80"/>
  <c r="E80"/>
  <c r="F80"/>
  <c r="G80"/>
  <c r="H80"/>
  <c r="I80"/>
  <c r="J80"/>
  <c r="K80"/>
  <c r="L80"/>
  <c r="M80"/>
  <c r="N80"/>
  <c r="O80"/>
  <c r="P80"/>
  <c r="Q80"/>
  <c r="A81"/>
  <c r="B81"/>
  <c r="C81"/>
  <c r="D81"/>
  <c r="E81"/>
  <c r="F81"/>
  <c r="G81"/>
  <c r="H81"/>
  <c r="I81"/>
  <c r="J81"/>
  <c r="K81"/>
  <c r="L81"/>
  <c r="M81"/>
  <c r="N81"/>
  <c r="O81"/>
  <c r="P81"/>
  <c r="Q81"/>
  <c r="A82"/>
  <c r="B82"/>
  <c r="C82"/>
  <c r="D82"/>
  <c r="E82"/>
  <c r="F82"/>
  <c r="G82"/>
  <c r="H82"/>
  <c r="I82"/>
  <c r="J82"/>
  <c r="K82"/>
  <c r="L82"/>
  <c r="M82"/>
  <c r="N82"/>
  <c r="O82"/>
  <c r="P82"/>
  <c r="Q82"/>
  <c r="A83"/>
  <c r="B83"/>
  <c r="C83"/>
  <c r="D83"/>
  <c r="E83"/>
  <c r="F83"/>
  <c r="G83"/>
  <c r="H83"/>
  <c r="I83"/>
  <c r="J83"/>
  <c r="K83"/>
  <c r="L83"/>
  <c r="M83"/>
  <c r="N83"/>
  <c r="O83"/>
  <c r="P83"/>
  <c r="Q83"/>
  <c r="A84"/>
  <c r="B84"/>
  <c r="C84"/>
  <c r="D84"/>
  <c r="E84"/>
  <c r="F84"/>
  <c r="G84"/>
  <c r="H84"/>
  <c r="I84"/>
  <c r="J84"/>
  <c r="K84"/>
  <c r="L84"/>
  <c r="M84"/>
  <c r="N84"/>
  <c r="O84"/>
  <c r="P84"/>
  <c r="Q84"/>
  <c r="A85"/>
  <c r="B85"/>
  <c r="C85"/>
  <c r="D85"/>
  <c r="E85"/>
  <c r="F85"/>
  <c r="G85"/>
  <c r="H85"/>
  <c r="I85"/>
  <c r="J85"/>
  <c r="K85"/>
  <c r="L85"/>
  <c r="M85"/>
  <c r="N85"/>
  <c r="O85"/>
  <c r="P85"/>
  <c r="Q85"/>
  <c r="B61"/>
  <c r="C61"/>
  <c r="D61"/>
  <c r="E61"/>
  <c r="F61"/>
  <c r="G61"/>
  <c r="H61"/>
  <c r="I61"/>
  <c r="J61"/>
  <c r="K61"/>
  <c r="L61"/>
  <c r="M61"/>
  <c r="N61"/>
  <c r="O61"/>
  <c r="P61"/>
  <c r="Q61"/>
  <c r="A61"/>
  <c r="C28"/>
  <c r="D28"/>
  <c r="E28"/>
  <c r="F28"/>
  <c r="G28"/>
  <c r="H28"/>
  <c r="I28"/>
  <c r="J28"/>
  <c r="K28"/>
  <c r="L28"/>
  <c r="M28"/>
  <c r="N28"/>
  <c r="O28"/>
  <c r="P28"/>
  <c r="Q28"/>
  <c r="C29"/>
  <c r="D29"/>
  <c r="E29"/>
  <c r="F29"/>
  <c r="G29"/>
  <c r="H29"/>
  <c r="I29"/>
  <c r="J29"/>
  <c r="K29"/>
  <c r="L29"/>
  <c r="M29"/>
  <c r="N29"/>
  <c r="O29"/>
  <c r="P29"/>
  <c r="Q29"/>
  <c r="C30"/>
  <c r="D30"/>
  <c r="E30"/>
  <c r="F30"/>
  <c r="G30"/>
  <c r="H30"/>
  <c r="I30"/>
  <c r="J30"/>
  <c r="K30"/>
  <c r="L30"/>
  <c r="M30"/>
  <c r="N30"/>
  <c r="O30"/>
  <c r="P30"/>
  <c r="Q30"/>
  <c r="C31"/>
  <c r="D31"/>
  <c r="E31"/>
  <c r="F31"/>
  <c r="G31"/>
  <c r="H31"/>
  <c r="I31"/>
  <c r="J31"/>
  <c r="K31"/>
  <c r="L31"/>
  <c r="M31"/>
  <c r="N31"/>
  <c r="O31"/>
  <c r="P31"/>
  <c r="Q31"/>
  <c r="C32"/>
  <c r="D32"/>
  <c r="E32"/>
  <c r="F32"/>
  <c r="G32"/>
  <c r="H32"/>
  <c r="I32"/>
  <c r="J32"/>
  <c r="K32"/>
  <c r="L32"/>
  <c r="M32"/>
  <c r="N32"/>
  <c r="O32"/>
  <c r="P32"/>
  <c r="Q32"/>
  <c r="C33"/>
  <c r="D33"/>
  <c r="E33"/>
  <c r="F33"/>
  <c r="G33"/>
  <c r="H33"/>
  <c r="I33"/>
  <c r="J33"/>
  <c r="K33"/>
  <c r="L33"/>
  <c r="M33"/>
  <c r="N33"/>
  <c r="O33"/>
  <c r="P33"/>
  <c r="Q33"/>
  <c r="C34"/>
  <c r="D34"/>
  <c r="E34"/>
  <c r="F34"/>
  <c r="G34"/>
  <c r="H34"/>
  <c r="I34"/>
  <c r="J34"/>
  <c r="K34"/>
  <c r="L34"/>
  <c r="M34"/>
  <c r="N34"/>
  <c r="O34"/>
  <c r="P34"/>
  <c r="Q34"/>
  <c r="C35"/>
  <c r="D35"/>
  <c r="E35"/>
  <c r="F35"/>
  <c r="G35"/>
  <c r="H35"/>
  <c r="I35"/>
  <c r="J35"/>
  <c r="K35"/>
  <c r="L35"/>
  <c r="M35"/>
  <c r="N35"/>
  <c r="O35"/>
  <c r="P35"/>
  <c r="Q35"/>
  <c r="C36"/>
  <c r="D36"/>
  <c r="E36"/>
  <c r="F36"/>
  <c r="G36"/>
  <c r="H36"/>
  <c r="I36"/>
  <c r="J36"/>
  <c r="K36"/>
  <c r="L36"/>
  <c r="M36"/>
  <c r="N36"/>
  <c r="O36"/>
  <c r="P36"/>
  <c r="Q36"/>
  <c r="C37"/>
  <c r="D37"/>
  <c r="E37"/>
  <c r="F37"/>
  <c r="G37"/>
  <c r="H37"/>
  <c r="I37"/>
  <c r="J37"/>
  <c r="K37"/>
  <c r="L37"/>
  <c r="M37"/>
  <c r="N37"/>
  <c r="O37"/>
  <c r="P37"/>
  <c r="Q37"/>
  <c r="C38"/>
  <c r="D38"/>
  <c r="E38"/>
  <c r="F38"/>
  <c r="G38"/>
  <c r="H38"/>
  <c r="I38"/>
  <c r="J38"/>
  <c r="K38"/>
  <c r="L38"/>
  <c r="M38"/>
  <c r="N38"/>
  <c r="O38"/>
  <c r="P38"/>
  <c r="Q38"/>
  <c r="C39"/>
  <c r="D39"/>
  <c r="E39"/>
  <c r="F39"/>
  <c r="G39"/>
  <c r="H39"/>
  <c r="I39"/>
  <c r="J39"/>
  <c r="K39"/>
  <c r="L39"/>
  <c r="M39"/>
  <c r="N39"/>
  <c r="O39"/>
  <c r="P39"/>
  <c r="Q39"/>
  <c r="C40"/>
  <c r="D40"/>
  <c r="E40"/>
  <c r="F40"/>
  <c r="G40"/>
  <c r="H40"/>
  <c r="I40"/>
  <c r="J40"/>
  <c r="K40"/>
  <c r="L40"/>
  <c r="M40"/>
  <c r="N40"/>
  <c r="O40"/>
  <c r="P40"/>
  <c r="Q40"/>
  <c r="C41"/>
  <c r="D41"/>
  <c r="E41"/>
  <c r="F41"/>
  <c r="G41"/>
  <c r="H41"/>
  <c r="I41"/>
  <c r="J41"/>
  <c r="K41"/>
  <c r="L41"/>
  <c r="M41"/>
  <c r="N41"/>
  <c r="O41"/>
  <c r="P41"/>
  <c r="Q41"/>
  <c r="C42"/>
  <c r="D42"/>
  <c r="E42"/>
  <c r="F42"/>
  <c r="G42"/>
  <c r="H42"/>
  <c r="I42"/>
  <c r="J42"/>
  <c r="K42"/>
  <c r="L42"/>
  <c r="M42"/>
  <c r="N42"/>
  <c r="O42"/>
  <c r="P42"/>
  <c r="Q42"/>
  <c r="C43"/>
  <c r="D43"/>
  <c r="E43"/>
  <c r="F43"/>
  <c r="G43"/>
  <c r="H43"/>
  <c r="I43"/>
  <c r="J43"/>
  <c r="K43"/>
  <c r="L43"/>
  <c r="M43"/>
  <c r="N43"/>
  <c r="O43"/>
  <c r="P43"/>
  <c r="Q43"/>
  <c r="C44"/>
  <c r="D44"/>
  <c r="E44"/>
  <c r="F44"/>
  <c r="G44"/>
  <c r="H44"/>
  <c r="I44"/>
  <c r="J44"/>
  <c r="K44"/>
  <c r="L44"/>
  <c r="M44"/>
  <c r="N44"/>
  <c r="O44"/>
  <c r="P44"/>
  <c r="Q44"/>
  <c r="C45"/>
  <c r="D45"/>
  <c r="E45"/>
  <c r="F45"/>
  <c r="G45"/>
  <c r="H45"/>
  <c r="I45"/>
  <c r="J45"/>
  <c r="K45"/>
  <c r="L45"/>
  <c r="M45"/>
  <c r="N45"/>
  <c r="O45"/>
  <c r="P45"/>
  <c r="Q45"/>
  <c r="B29"/>
  <c r="B30"/>
  <c r="B31"/>
  <c r="B32"/>
  <c r="B33"/>
  <c r="B34"/>
  <c r="B35"/>
  <c r="B36"/>
  <c r="B37"/>
  <c r="B38"/>
  <c r="B39"/>
  <c r="B40"/>
  <c r="B41"/>
  <c r="B42"/>
  <c r="B43"/>
  <c r="B44"/>
  <c r="B45"/>
  <c r="B28"/>
  <c r="A29"/>
  <c r="A30"/>
  <c r="A31"/>
  <c r="A32"/>
  <c r="A33"/>
  <c r="A34"/>
  <c r="A35"/>
  <c r="A36"/>
  <c r="A37"/>
  <c r="A38"/>
  <c r="A39"/>
  <c r="A40"/>
  <c r="A41"/>
  <c r="A42"/>
  <c r="A43"/>
  <c r="A44"/>
  <c r="A45"/>
  <c r="A28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B12"/>
  <c r="B13"/>
  <c r="B14"/>
  <c r="B15"/>
  <c r="B16"/>
  <c r="B17"/>
  <c r="B18"/>
  <c r="B19"/>
  <c r="B20"/>
  <c r="B21"/>
  <c r="B22"/>
  <c r="B23"/>
  <c r="B11"/>
  <c r="A12"/>
  <c r="A13"/>
  <c r="A14"/>
  <c r="A15"/>
  <c r="A16"/>
  <c r="A17"/>
  <c r="A18"/>
  <c r="A19"/>
  <c r="A20"/>
  <c r="A21"/>
  <c r="A22"/>
  <c r="A23"/>
  <c r="A11"/>
  <c r="B86" l="1"/>
  <c r="I46"/>
  <c r="D46"/>
  <c r="M46"/>
  <c r="G24"/>
  <c r="M24"/>
  <c r="B24"/>
  <c r="E24"/>
  <c r="I24"/>
  <c r="K24"/>
  <c r="B46"/>
  <c r="H46"/>
  <c r="O46"/>
  <c r="K46"/>
  <c r="F46"/>
  <c r="C24"/>
  <c r="O24"/>
  <c r="P46"/>
  <c r="N46"/>
  <c r="L46"/>
  <c r="J46"/>
  <c r="G46"/>
  <c r="E46"/>
  <c r="C46"/>
  <c r="D24"/>
  <c r="F24"/>
  <c r="H24"/>
  <c r="J24"/>
  <c r="L24"/>
  <c r="N24"/>
  <c r="P24"/>
  <c r="B48" l="1"/>
  <c r="F48"/>
  <c r="P48"/>
  <c r="H48"/>
  <c r="E48"/>
  <c r="G48"/>
  <c r="D48"/>
  <c r="O48"/>
  <c r="N48"/>
  <c r="I48"/>
  <c r="K48"/>
  <c r="M48"/>
  <c r="Q46"/>
  <c r="Q24"/>
  <c r="L48"/>
  <c r="C48"/>
  <c r="J48"/>
  <c r="Q48" l="1"/>
  <c r="L86" l="1"/>
  <c r="L93" s="1"/>
  <c r="L95" s="1"/>
  <c r="J86"/>
  <c r="J93" s="1"/>
  <c r="E86"/>
  <c r="E93" s="1"/>
  <c r="E95" s="1"/>
  <c r="K86"/>
  <c r="K93" s="1"/>
  <c r="K95" s="1"/>
  <c r="O86"/>
  <c r="O93" s="1"/>
  <c r="O95" s="1"/>
  <c r="D86"/>
  <c r="D93" s="1"/>
  <c r="D95" s="1"/>
  <c r="H86"/>
  <c r="H93" s="1"/>
  <c r="H95" s="1"/>
  <c r="I86"/>
  <c r="I93" s="1"/>
  <c r="I95" s="1"/>
  <c r="F86"/>
  <c r="F93" s="1"/>
  <c r="F95" s="1"/>
  <c r="P86"/>
  <c r="P93" s="1"/>
  <c r="P95" s="1"/>
  <c r="N86"/>
  <c r="N93" s="1"/>
  <c r="N95" s="1"/>
  <c r="B93"/>
  <c r="B95" s="1"/>
  <c r="G86"/>
  <c r="G93" s="1"/>
  <c r="G95" s="1"/>
  <c r="C86"/>
  <c r="C93" s="1"/>
  <c r="C95" s="1"/>
  <c r="M86"/>
  <c r="M93" s="1"/>
  <c r="M95" s="1"/>
  <c r="Q93" l="1"/>
  <c r="J95"/>
  <c r="Q95" s="1"/>
  <c r="Q86"/>
</calcChain>
</file>

<file path=xl/sharedStrings.xml><?xml version="1.0" encoding="utf-8"?>
<sst xmlns="http://schemas.openxmlformats.org/spreadsheetml/2006/main" count="282" uniqueCount="124">
  <si>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</si>
  <si>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</si>
  <si>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</si>
  <si>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</si>
  <si>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</si>
  <si>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</si>
  <si>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</si>
  <si>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</si>
  <si>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</si>
  <si>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</si>
  <si>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</si>
  <si>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</si>
  <si>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</si>
  <si>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</si>
  <si>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</si>
  <si>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</si>
  <si>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IPEDS EF, Fall Enrollment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</si>
  <si>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</si>
  <si>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</si>
  <si>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</si>
  <si>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</si>
  <si>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 xml:space="preserve">Note:  Total enrollment counts may differ from those on other tables due to different cohorts being counted at time of reporting.  </t>
  </si>
  <si>
    <t>TABLE 58</t>
  </si>
  <si>
    <t>TABLE 57</t>
  </si>
  <si>
    <t>Instnm</t>
  </si>
  <si>
    <t>shsector</t>
  </si>
  <si>
    <t>efnralw_Sum</t>
  </si>
  <si>
    <t>efbkaaw_Sum</t>
  </si>
  <si>
    <t>efaianw_Sum</t>
  </si>
  <si>
    <t>efasiaw_Sum</t>
  </si>
  <si>
    <t>efhispw_Sum</t>
  </si>
  <si>
    <t>efwhitw_Sum</t>
  </si>
  <si>
    <t>efunknw_Sum</t>
  </si>
  <si>
    <t>eftotlw_Sum</t>
  </si>
  <si>
    <t>efnralt_Sum</t>
  </si>
  <si>
    <t>efbkaat_Sum</t>
  </si>
  <si>
    <t>efaiant_Sum</t>
  </si>
  <si>
    <t>efasiat_Sum</t>
  </si>
  <si>
    <t>efhispt_Sum</t>
  </si>
  <si>
    <t>efwhitt_Sum</t>
  </si>
  <si>
    <t>efunknt_Sum</t>
  </si>
  <si>
    <t>eftotlt_Sum</t>
  </si>
  <si>
    <t>COTTEY</t>
  </si>
  <si>
    <t>I2</t>
  </si>
  <si>
    <t>WENTWORTH</t>
  </si>
  <si>
    <t>AVILA</t>
  </si>
  <si>
    <t>I4</t>
  </si>
  <si>
    <t>CMU CLAS</t>
  </si>
  <si>
    <t>CMU GR/EXT</t>
  </si>
  <si>
    <t>COFO</t>
  </si>
  <si>
    <t>COLUMBIA</t>
  </si>
  <si>
    <t>CULVER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</si>
  <si>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</si>
  <si>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</si>
  <si>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</si>
  <si>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</si>
  <si>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</si>
  <si>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</si>
  <si>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</si>
  <si>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</si>
  <si>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</si>
  <si>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</si>
  <si>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</si>
  <si>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</si>
  <si>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</si>
  <si>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</si>
  <si>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</si>
  <si>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</si>
  <si>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</si>
  <si>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</si>
  <si>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CROWDER</t>
  </si>
  <si>
    <t>P2</t>
  </si>
  <si>
    <t>EAST CENTRAL</t>
  </si>
  <si>
    <t>JEFFERSON</t>
  </si>
  <si>
    <t>LINN STATE</t>
  </si>
  <si>
    <t>MCCKC B&amp;T</t>
  </si>
  <si>
    <t>MCCKC BR</t>
  </si>
  <si>
    <t>MCCKC LV</t>
  </si>
  <si>
    <t>MCCKC MW</t>
  </si>
  <si>
    <t>MCCKC PV</t>
  </si>
  <si>
    <t>MINERAL</t>
  </si>
  <si>
    <t>MO STATE WP</t>
  </si>
  <si>
    <t>MOBERLY</t>
  </si>
  <si>
    <t>NCMO</t>
  </si>
  <si>
    <t>OTC</t>
  </si>
  <si>
    <t>ST CHARLES</t>
  </si>
  <si>
    <t>STATE FAIR</t>
  </si>
  <si>
    <t>STLCC FP</t>
  </si>
  <si>
    <t>THREE RIVERS</t>
  </si>
  <si>
    <t>HSSU</t>
  </si>
  <si>
    <t>P4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</si>
  <si>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</si>
  <si>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</si>
  <si>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</si>
  <si>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</si>
  <si>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</si>
  <si>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</si>
  <si>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</si>
  <si>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</si>
  <si>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</si>
  <si>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</si>
  <si>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</si>
  <si>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</si>
  <si>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Row Labels</t>
  </si>
  <si>
    <t>Grand Total</t>
  </si>
  <si>
    <t>Sum of efnralw_Sum</t>
  </si>
  <si>
    <t>Values</t>
  </si>
  <si>
    <t>Sum of efbkaaw_Sum</t>
  </si>
  <si>
    <t>Sum of efaianw_Sum</t>
  </si>
  <si>
    <t>Sum of efasiaw_Sum</t>
  </si>
  <si>
    <t>Sum of efhispw_Sum</t>
  </si>
  <si>
    <t>Sum of efwhitw_Sum</t>
  </si>
  <si>
    <t>Sum of efunknw_Sum</t>
  </si>
  <si>
    <t>Sum of eftotlw_Sum</t>
  </si>
  <si>
    <t>Sum of efnralt_Sum</t>
  </si>
  <si>
    <t>Sum of efbkaat_Sum</t>
  </si>
  <si>
    <t>Sum of efaiant_Sum</t>
  </si>
  <si>
    <t>Sum of efasiat_Sum</t>
  </si>
  <si>
    <t>Sum of efhispt_Sum</t>
  </si>
  <si>
    <t>Sum of efwhitt_Sum</t>
  </si>
  <si>
    <t>Sum of efunknt_Sum</t>
  </si>
  <si>
    <t>Sum of eftotlt_Sum</t>
  </si>
  <si>
    <t>TOTAL UNDERGRADUATE HEADCOUNT ENROLLMENT AT PUBLIC INSTITUTIONS, BY GENDER AND ETHNICITY, FALL 2011</t>
  </si>
  <si>
    <t>TOTAL UNDERGRADUATE HEADCOUNT ENROLLMENT AT PRIVATE NOT-FOR-PROFIT ( INDEPENDENT)  INSTITUTIONS, BY GENDER AND ETHNICITY, FALL 2011</t>
  </si>
</sst>
</file>

<file path=xl/styles.xml><?xml version="1.0" encoding="utf-8"?>
<styleSheet xmlns="http://schemas.openxmlformats.org/spreadsheetml/2006/main">
  <fonts count="9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2" fontId="0" fillId="0" borderId="0"/>
  </cellStyleXfs>
  <cellXfs count="51">
    <xf numFmtId="2" fontId="6" fillId="0" borderId="0" xfId="0" applyFont="1" applyAlignment="1"/>
    <xf numFmtId="2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2" fontId="1" fillId="0" borderId="0" xfId="0" applyFont="1" applyFill="1" applyAlignment="1"/>
    <xf numFmtId="2" fontId="6" fillId="0" borderId="0" xfId="0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2" fontId="7" fillId="0" borderId="0" xfId="0" applyNumberFormat="1" applyFont="1" applyFill="1" applyAlignment="1"/>
    <xf numFmtId="2" fontId="5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Continuous"/>
    </xf>
    <xf numFmtId="2" fontId="2" fillId="0" borderId="2" xfId="0" applyNumberFormat="1" applyFont="1" applyFill="1" applyBorder="1" applyAlignment="1">
      <alignment horizontal="centerContinuous"/>
    </xf>
    <xf numFmtId="2" fontId="8" fillId="0" borderId="1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/>
    <xf numFmtId="2" fontId="5" fillId="0" borderId="5" xfId="0" applyNumberFormat="1" applyFont="1" applyFill="1" applyBorder="1" applyAlignment="1"/>
    <xf numFmtId="2" fontId="7" fillId="0" borderId="4" xfId="0" applyNumberFormat="1" applyFont="1" applyFill="1" applyBorder="1" applyAlignment="1"/>
    <xf numFmtId="2" fontId="3" fillId="0" borderId="0" xfId="0" applyNumberFormat="1" applyFont="1" applyFill="1" applyAlignment="1">
      <alignment horizontal="left" wrapText="1"/>
    </xf>
    <xf numFmtId="2" fontId="5" fillId="0" borderId="3" xfId="0" applyNumberFormat="1" applyFont="1" applyFill="1" applyBorder="1" applyAlignment="1"/>
    <xf numFmtId="3" fontId="7" fillId="0" borderId="0" xfId="0" applyNumberFormat="1" applyFont="1" applyFill="1" applyAlignment="1"/>
    <xf numFmtId="3" fontId="5" fillId="0" borderId="6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7" xfId="0" applyNumberFormat="1" applyFont="1" applyFill="1" applyBorder="1" applyAlignment="1"/>
    <xf numFmtId="3" fontId="5" fillId="0" borderId="7" xfId="0" applyNumberFormat="1" applyFont="1" applyFill="1" applyBorder="1" applyAlignment="1"/>
    <xf numFmtId="3" fontId="5" fillId="0" borderId="3" xfId="0" applyNumberFormat="1" applyFont="1" applyFill="1" applyBorder="1" applyAlignment="1"/>
    <xf numFmtId="2" fontId="4" fillId="0" borderId="0" xfId="0" applyNumberFormat="1" applyFont="1" applyFill="1" applyAlignment="1">
      <alignment horizontal="left" wrapText="1"/>
    </xf>
    <xf numFmtId="2" fontId="1" fillId="0" borderId="0" xfId="0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3" fontId="8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Continuous"/>
    </xf>
    <xf numFmtId="3" fontId="2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2" fontId="1" fillId="0" borderId="0" xfId="0" applyNumberFormat="1" applyFont="1" applyFill="1" applyAlignment="1"/>
    <xf numFmtId="3" fontId="8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/>
    <xf numFmtId="0" fontId="0" fillId="0" borderId="0" xfId="0" applyNumberFormat="1"/>
    <xf numFmtId="2" fontId="6" fillId="0" borderId="0" xfId="0" pivotButton="1" applyFont="1" applyAlignment="1"/>
    <xf numFmtId="2" fontId="6" fillId="0" borderId="0" xfId="0" applyFont="1" applyAlignment="1">
      <alignment horizontal="left"/>
    </xf>
    <xf numFmtId="2" fontId="6" fillId="0" borderId="0" xfId="0" applyFont="1" applyAlignment="1">
      <alignment horizontal="left" indent="1"/>
    </xf>
    <xf numFmtId="2" fontId="6" fillId="0" borderId="0" xfId="0" applyNumberFormat="1" applyFont="1" applyAlignment="1"/>
    <xf numFmtId="2" fontId="1" fillId="2" borderId="0" xfId="0" applyNumberFormat="1" applyFont="1" applyFill="1" applyAlignment="1"/>
    <xf numFmtId="3" fontId="1" fillId="0" borderId="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664334027781" createdVersion="3" refreshedVersion="3" minRefreshableVersion="3" recordCount="57">
  <cacheSource type="worksheet">
    <worksheetSource ref="A1:R58" sheet="DATA"/>
  </cacheSource>
  <cacheFields count="18">
    <cacheField name="Instnm" numFmtId="0">
      <sharedItems count="57">
        <s v="WENTWORTH"/>
        <s v="AVILA"/>
        <s v="CMU CLAS"/>
        <s v="CMU GR/EXT"/>
        <s v="COFO"/>
        <s v="COLUMBIA"/>
        <s v="COTTEY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 FP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4">
        <s v="I2"/>
        <s v="I4"/>
        <s v="P2"/>
        <s v="P4"/>
      </sharedItems>
    </cacheField>
    <cacheField name="efnralw_Sum" numFmtId="0">
      <sharedItems containsSemiMixedTypes="0" containsString="0" containsNumber="1" containsInteger="1" minValue="0" maxValue="387"/>
    </cacheField>
    <cacheField name="efbkaaw_Sum" numFmtId="0">
      <sharedItems containsSemiMixedTypes="0" containsString="0" containsNumber="1" containsInteger="1" minValue="2" maxValue="7338"/>
    </cacheField>
    <cacheField name="efaianw_Sum" numFmtId="0">
      <sharedItems containsSemiMixedTypes="0" containsString="0" containsNumber="1" containsInteger="1" minValue="0" maxValue="102"/>
    </cacheField>
    <cacheField name="efasiaw_Sum" numFmtId="0">
      <sharedItems containsSemiMixedTypes="0" containsString="0" containsNumber="1" containsInteger="1" minValue="0" maxValue="494"/>
    </cacheField>
    <cacheField name="efhispw_Sum" numFmtId="0">
      <sharedItems containsSemiMixedTypes="0" containsString="0" containsNumber="1" containsInteger="1" minValue="1" maxValue="1005"/>
    </cacheField>
    <cacheField name="efwhitw_Sum" numFmtId="0">
      <sharedItems containsSemiMixedTypes="0" containsString="0" containsNumber="1" containsInteger="1" minValue="60" maxValue="10773"/>
    </cacheField>
    <cacheField name="efunknw_Sum" numFmtId="0">
      <sharedItems containsSemiMixedTypes="0" containsString="0" containsNumber="1" containsInteger="1" minValue="0" maxValue="1439"/>
    </cacheField>
    <cacheField name="eftotlw_Sum" numFmtId="0">
      <sharedItems containsSemiMixedTypes="0" containsString="0" containsNumber="1" containsInteger="1" minValue="101" maxValue="17727"/>
    </cacheField>
    <cacheField name="efnralt_Sum" numFmtId="0">
      <sharedItems containsSemiMixedTypes="0" containsString="0" containsNumber="1" containsInteger="1" minValue="0" maxValue="746"/>
    </cacheField>
    <cacheField name="efbkaat_Sum" numFmtId="0">
      <sharedItems containsSemiMixedTypes="0" containsString="0" containsNumber="1" containsInteger="1" minValue="9" maxValue="10931"/>
    </cacheField>
    <cacheField name="efaiant_Sum" numFmtId="0">
      <sharedItems containsSemiMixedTypes="0" containsString="0" containsNumber="1" containsInteger="1" minValue="0" maxValue="170"/>
    </cacheField>
    <cacheField name="efasiat_Sum" numFmtId="0">
      <sharedItems containsSemiMixedTypes="0" containsString="0" containsNumber="1" containsInteger="1" minValue="0" maxValue="1051"/>
    </cacheField>
    <cacheField name="efhispt_Sum" numFmtId="0">
      <sharedItems containsSemiMixedTypes="0" containsString="0" containsNumber="1" containsInteger="1" minValue="2" maxValue="1911"/>
    </cacheField>
    <cacheField name="efwhitt_Sum" numFmtId="0">
      <sharedItems containsSemiMixedTypes="0" containsString="0" containsNumber="1" containsInteger="1" minValue="176" maxValue="21036"/>
    </cacheField>
    <cacheField name="efunknt_Sum" numFmtId="0">
      <sharedItems containsSemiMixedTypes="0" containsString="0" containsNumber="1" containsInteger="1" minValue="0" maxValue="2283"/>
    </cacheField>
    <cacheField name="eftotlt_Sum" numFmtId="0">
      <sharedItems containsSemiMixedTypes="0" containsString="0" containsNumber="1" containsInteger="1" minValue="323" maxValue="292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n v="0"/>
    <n v="17"/>
    <n v="2"/>
    <n v="2"/>
    <n v="7"/>
    <n v="463"/>
    <n v="2"/>
    <n v="517"/>
    <n v="24"/>
    <n v="35"/>
    <n v="5"/>
    <n v="9"/>
    <n v="13"/>
    <n v="792"/>
    <n v="7"/>
    <n v="925"/>
  </r>
  <r>
    <x v="1"/>
    <x v="1"/>
    <n v="23"/>
    <n v="135"/>
    <n v="8"/>
    <n v="10"/>
    <n v="44"/>
    <n v="531"/>
    <n v="0"/>
    <n v="774"/>
    <n v="87"/>
    <n v="215"/>
    <n v="14"/>
    <n v="14"/>
    <n v="78"/>
    <n v="778"/>
    <n v="0"/>
    <n v="1219"/>
  </r>
  <r>
    <x v="2"/>
    <x v="1"/>
    <n v="4"/>
    <n v="20"/>
    <n v="4"/>
    <n v="8"/>
    <n v="15"/>
    <n v="500"/>
    <n v="40"/>
    <n v="591"/>
    <n v="35"/>
    <n v="68"/>
    <n v="7"/>
    <n v="11"/>
    <n v="23"/>
    <n v="940"/>
    <n v="81"/>
    <n v="1172"/>
  </r>
  <r>
    <x v="3"/>
    <x v="1"/>
    <n v="0"/>
    <n v="30"/>
    <n v="3"/>
    <n v="2"/>
    <n v="5"/>
    <n v="2384"/>
    <n v="148"/>
    <n v="2572"/>
    <n v="0"/>
    <n v="37"/>
    <n v="5"/>
    <n v="3"/>
    <n v="10"/>
    <n v="3544"/>
    <n v="202"/>
    <n v="3801"/>
  </r>
  <r>
    <x v="4"/>
    <x v="1"/>
    <n v="11"/>
    <n v="3"/>
    <n v="4"/>
    <n v="5"/>
    <n v="17"/>
    <n v="728"/>
    <n v="0"/>
    <n v="781"/>
    <n v="18"/>
    <n v="9"/>
    <n v="8"/>
    <n v="8"/>
    <n v="28"/>
    <n v="1277"/>
    <n v="0"/>
    <n v="1377"/>
  </r>
  <r>
    <x v="5"/>
    <x v="1"/>
    <n v="89"/>
    <n v="2475"/>
    <n v="102"/>
    <n v="112"/>
    <n v="590"/>
    <n v="5355"/>
    <n v="1439"/>
    <n v="10330"/>
    <n v="187"/>
    <n v="3764"/>
    <n v="170"/>
    <n v="243"/>
    <n v="1075"/>
    <n v="9219"/>
    <n v="2283"/>
    <n v="17229"/>
  </r>
  <r>
    <x v="6"/>
    <x v="1"/>
    <n v="42"/>
    <n v="16"/>
    <n v="3"/>
    <n v="10"/>
    <n v="32"/>
    <n v="213"/>
    <n v="2"/>
    <n v="323"/>
    <n v="42"/>
    <n v="16"/>
    <n v="3"/>
    <n v="10"/>
    <n v="32"/>
    <n v="213"/>
    <n v="2"/>
    <n v="323"/>
  </r>
  <r>
    <x v="7"/>
    <x v="1"/>
    <n v="7"/>
    <n v="19"/>
    <n v="3"/>
    <n v="0"/>
    <n v="12"/>
    <n v="344"/>
    <n v="0"/>
    <n v="389"/>
    <n v="17"/>
    <n v="72"/>
    <n v="6"/>
    <n v="3"/>
    <n v="25"/>
    <n v="619"/>
    <n v="0"/>
    <n v="752"/>
  </r>
  <r>
    <x v="8"/>
    <x v="1"/>
    <n v="55"/>
    <n v="99"/>
    <n v="22"/>
    <n v="60"/>
    <n v="85"/>
    <n v="2773"/>
    <n v="0"/>
    <n v="3094"/>
    <n v="115"/>
    <n v="174"/>
    <n v="36"/>
    <n v="97"/>
    <n v="136"/>
    <n v="4327"/>
    <n v="0"/>
    <n v="4885"/>
  </r>
  <r>
    <x v="9"/>
    <x v="1"/>
    <n v="8"/>
    <n v="29"/>
    <n v="14"/>
    <n v="19"/>
    <n v="48"/>
    <n v="828"/>
    <n v="90"/>
    <n v="1061"/>
    <n v="10"/>
    <n v="82"/>
    <n v="25"/>
    <n v="23"/>
    <n v="85"/>
    <n v="1466"/>
    <n v="155"/>
    <n v="1897"/>
  </r>
  <r>
    <x v="10"/>
    <x v="1"/>
    <n v="30"/>
    <n v="281"/>
    <n v="2"/>
    <n v="11"/>
    <n v="16"/>
    <n v="663"/>
    <n v="9"/>
    <n v="1014"/>
    <n v="98"/>
    <n v="351"/>
    <n v="4"/>
    <n v="15"/>
    <n v="25"/>
    <n v="988"/>
    <n v="17"/>
    <n v="1500"/>
  </r>
  <r>
    <x v="11"/>
    <x v="1"/>
    <n v="27"/>
    <n v="29"/>
    <n v="2"/>
    <n v="0"/>
    <n v="10"/>
    <n v="645"/>
    <n v="5"/>
    <n v="732"/>
    <n v="86"/>
    <n v="49"/>
    <n v="3"/>
    <n v="0"/>
    <n v="17"/>
    <n v="969"/>
    <n v="5"/>
    <n v="1151"/>
  </r>
  <r>
    <x v="12"/>
    <x v="1"/>
    <n v="258"/>
    <n v="889"/>
    <n v="26"/>
    <n v="19"/>
    <n v="1"/>
    <n v="2548"/>
    <n v="491"/>
    <n v="4360"/>
    <n v="746"/>
    <n v="1213"/>
    <n v="41"/>
    <n v="40"/>
    <n v="2"/>
    <n v="4690"/>
    <n v="856"/>
    <n v="7814"/>
  </r>
  <r>
    <x v="13"/>
    <x v="1"/>
    <n v="27"/>
    <n v="203"/>
    <n v="8"/>
    <n v="35"/>
    <n v="35"/>
    <n v="1696"/>
    <n v="222"/>
    <n v="2249"/>
    <n v="55"/>
    <n v="252"/>
    <n v="14"/>
    <n v="47"/>
    <n v="56"/>
    <n v="2281"/>
    <n v="294"/>
    <n v="3035"/>
  </r>
  <r>
    <x v="14"/>
    <x v="1"/>
    <n v="10"/>
    <n v="73"/>
    <n v="6"/>
    <n v="14"/>
    <n v="26"/>
    <n v="1381"/>
    <n v="756"/>
    <n v="2294"/>
    <n v="33"/>
    <n v="173"/>
    <n v="14"/>
    <n v="32"/>
    <n v="63"/>
    <n v="2221"/>
    <n v="1256"/>
    <n v="3831"/>
  </r>
  <r>
    <x v="15"/>
    <x v="1"/>
    <n v="3"/>
    <n v="77"/>
    <n v="0"/>
    <n v="15"/>
    <n v="64"/>
    <n v="614"/>
    <n v="1"/>
    <n v="821"/>
    <n v="14"/>
    <n v="284"/>
    <n v="4"/>
    <n v="16"/>
    <n v="129"/>
    <n v="1164"/>
    <n v="1"/>
    <n v="1759"/>
  </r>
  <r>
    <x v="16"/>
    <x v="1"/>
    <n v="140"/>
    <n v="1109"/>
    <n v="53"/>
    <n v="117"/>
    <n v="1005"/>
    <n v="2805"/>
    <n v="0"/>
    <n v="5439"/>
    <n v="329"/>
    <n v="2101"/>
    <n v="82"/>
    <n v="233"/>
    <n v="1911"/>
    <n v="5950"/>
    <n v="0"/>
    <n v="10996"/>
  </r>
  <r>
    <x v="17"/>
    <x v="1"/>
    <n v="8"/>
    <n v="101"/>
    <n v="7"/>
    <n v="32"/>
    <n v="79"/>
    <n v="956"/>
    <n v="98"/>
    <n v="1294"/>
    <n v="19"/>
    <n v="144"/>
    <n v="13"/>
    <n v="63"/>
    <n v="124"/>
    <n v="1591"/>
    <n v="158"/>
    <n v="2130"/>
  </r>
  <r>
    <x v="18"/>
    <x v="1"/>
    <n v="0"/>
    <n v="38"/>
    <n v="17"/>
    <n v="19"/>
    <n v="20"/>
    <n v="1437"/>
    <n v="293"/>
    <n v="1834"/>
    <n v="0"/>
    <n v="121"/>
    <n v="27"/>
    <n v="23"/>
    <n v="41"/>
    <n v="2218"/>
    <n v="410"/>
    <n v="2872"/>
  </r>
  <r>
    <x v="19"/>
    <x v="1"/>
    <n v="324"/>
    <n v="583"/>
    <n v="12"/>
    <n v="369"/>
    <n v="202"/>
    <n v="5313"/>
    <n v="362"/>
    <n v="7442"/>
    <n v="729"/>
    <n v="810"/>
    <n v="16"/>
    <n v="686"/>
    <n v="365"/>
    <n v="8873"/>
    <n v="612"/>
    <n v="12531"/>
  </r>
  <r>
    <x v="20"/>
    <x v="1"/>
    <n v="1"/>
    <n v="106"/>
    <n v="9"/>
    <n v="5"/>
    <n v="20"/>
    <n v="542"/>
    <n v="10"/>
    <n v="758"/>
    <n v="1"/>
    <n v="110"/>
    <n v="9"/>
    <n v="6"/>
    <n v="21"/>
    <n v="559"/>
    <n v="12"/>
    <n v="783"/>
  </r>
  <r>
    <x v="21"/>
    <x v="1"/>
    <n v="19"/>
    <n v="370"/>
    <n v="1"/>
    <n v="39"/>
    <n v="68"/>
    <n v="1357"/>
    <n v="273"/>
    <n v="2140"/>
    <n v="37"/>
    <n v="534"/>
    <n v="4"/>
    <n v="65"/>
    <n v="131"/>
    <n v="2399"/>
    <n v="492"/>
    <n v="3686"/>
  </r>
  <r>
    <x v="22"/>
    <x v="1"/>
    <n v="96"/>
    <n v="24"/>
    <n v="10"/>
    <n v="5"/>
    <n v="11"/>
    <n v="342"/>
    <n v="17"/>
    <n v="508"/>
    <n v="176"/>
    <n v="70"/>
    <n v="22"/>
    <n v="12"/>
    <n v="28"/>
    <n v="760"/>
    <n v="36"/>
    <n v="1116"/>
  </r>
  <r>
    <x v="23"/>
    <x v="1"/>
    <n v="17"/>
    <n v="21"/>
    <n v="5"/>
    <n v="14"/>
    <n v="21"/>
    <n v="517"/>
    <n v="7"/>
    <n v="624"/>
    <n v="30"/>
    <n v="43"/>
    <n v="9"/>
    <n v="17"/>
    <n v="40"/>
    <n v="865"/>
    <n v="20"/>
    <n v="1060"/>
  </r>
  <r>
    <x v="24"/>
    <x v="1"/>
    <n v="0"/>
    <n v="25"/>
    <n v="3"/>
    <n v="6"/>
    <n v="4"/>
    <n v="661"/>
    <n v="40"/>
    <n v="763"/>
    <n v="1"/>
    <n v="43"/>
    <n v="5"/>
    <n v="7"/>
    <n v="7"/>
    <n v="882"/>
    <n v="69"/>
    <n v="1046"/>
  </r>
  <r>
    <x v="25"/>
    <x v="1"/>
    <n v="243"/>
    <n v="309"/>
    <n v="4"/>
    <n v="494"/>
    <n v="181"/>
    <n v="2109"/>
    <n v="268"/>
    <n v="3732"/>
    <n v="498"/>
    <n v="463"/>
    <n v="5"/>
    <n v="1051"/>
    <n v="318"/>
    <n v="4169"/>
    <n v="513"/>
    <n v="7239"/>
  </r>
  <r>
    <x v="26"/>
    <x v="2"/>
    <n v="19"/>
    <n v="28"/>
    <n v="69"/>
    <n v="35"/>
    <n v="174"/>
    <n v="2986"/>
    <n v="72"/>
    <n v="3424"/>
    <n v="58"/>
    <n v="54"/>
    <n v="106"/>
    <n v="60"/>
    <n v="306"/>
    <n v="4634"/>
    <n v="113"/>
    <n v="5407"/>
  </r>
  <r>
    <x v="27"/>
    <x v="2"/>
    <n v="0"/>
    <n v="18"/>
    <n v="9"/>
    <n v="8"/>
    <n v="26"/>
    <n v="2383"/>
    <n v="45"/>
    <n v="2493"/>
    <n v="1"/>
    <n v="35"/>
    <n v="16"/>
    <n v="11"/>
    <n v="34"/>
    <n v="3943"/>
    <n v="78"/>
    <n v="4127"/>
  </r>
  <r>
    <x v="28"/>
    <x v="2"/>
    <n v="5"/>
    <n v="61"/>
    <n v="10"/>
    <n v="16"/>
    <n v="57"/>
    <n v="3388"/>
    <n v="85"/>
    <n v="3639"/>
    <n v="20"/>
    <n v="111"/>
    <n v="18"/>
    <n v="29"/>
    <n v="101"/>
    <n v="5618"/>
    <n v="152"/>
    <n v="6079"/>
  </r>
  <r>
    <x v="29"/>
    <x v="2"/>
    <n v="0"/>
    <n v="2"/>
    <n v="2"/>
    <n v="1"/>
    <n v="1"/>
    <n v="121"/>
    <n v="24"/>
    <n v="151"/>
    <n v="0"/>
    <n v="19"/>
    <n v="6"/>
    <n v="3"/>
    <n v="3"/>
    <n v="1076"/>
    <n v="58"/>
    <n v="1168"/>
  </r>
  <r>
    <x v="30"/>
    <x v="2"/>
    <n v="0"/>
    <n v="22"/>
    <n v="1"/>
    <n v="0"/>
    <n v="6"/>
    <n v="60"/>
    <n v="5"/>
    <n v="101"/>
    <n v="0"/>
    <n v="109"/>
    <n v="4"/>
    <n v="15"/>
    <n v="44"/>
    <n v="624"/>
    <n v="16"/>
    <n v="852"/>
  </r>
  <r>
    <x v="31"/>
    <x v="2"/>
    <n v="0"/>
    <n v="104"/>
    <n v="8"/>
    <n v="25"/>
    <n v="136"/>
    <n v="1629"/>
    <n v="44"/>
    <n v="2085"/>
    <n v="0"/>
    <n v="185"/>
    <n v="10"/>
    <n v="37"/>
    <n v="234"/>
    <n v="2715"/>
    <n v="82"/>
    <n v="3483"/>
  </r>
  <r>
    <x v="32"/>
    <x v="2"/>
    <n v="0"/>
    <n v="602"/>
    <n v="9"/>
    <n v="41"/>
    <n v="207"/>
    <n v="2390"/>
    <n v="76"/>
    <n v="3519"/>
    <n v="0"/>
    <n v="979"/>
    <n v="18"/>
    <n v="85"/>
    <n v="334"/>
    <n v="4294"/>
    <n v="148"/>
    <n v="6209"/>
  </r>
  <r>
    <x v="33"/>
    <x v="2"/>
    <n v="0"/>
    <n v="196"/>
    <n v="16"/>
    <n v="71"/>
    <n v="215"/>
    <n v="2465"/>
    <n v="61"/>
    <n v="3199"/>
    <n v="0"/>
    <n v="344"/>
    <n v="23"/>
    <n v="139"/>
    <n v="350"/>
    <n v="4080"/>
    <n v="97"/>
    <n v="5332"/>
  </r>
  <r>
    <x v="34"/>
    <x v="2"/>
    <n v="39"/>
    <n v="1476"/>
    <n v="13"/>
    <n v="108"/>
    <n v="344"/>
    <n v="1500"/>
    <n v="93"/>
    <n v="3762"/>
    <n v="93"/>
    <n v="2055"/>
    <n v="16"/>
    <n v="188"/>
    <n v="514"/>
    <n v="2143"/>
    <n v="131"/>
    <n v="5409"/>
  </r>
  <r>
    <x v="35"/>
    <x v="2"/>
    <n v="5"/>
    <n v="37"/>
    <n v="22"/>
    <n v="7"/>
    <n v="23"/>
    <n v="2363"/>
    <n v="121"/>
    <n v="2578"/>
    <n v="8"/>
    <n v="76"/>
    <n v="33"/>
    <n v="12"/>
    <n v="38"/>
    <n v="3675"/>
    <n v="193"/>
    <n v="4035"/>
  </r>
  <r>
    <x v="36"/>
    <x v="2"/>
    <n v="1"/>
    <n v="13"/>
    <n v="13"/>
    <n v="12"/>
    <n v="18"/>
    <n v="1160"/>
    <n v="75"/>
    <n v="1292"/>
    <n v="2"/>
    <n v="37"/>
    <n v="20"/>
    <n v="24"/>
    <n v="34"/>
    <n v="1867"/>
    <n v="158"/>
    <n v="2142"/>
  </r>
  <r>
    <x v="37"/>
    <x v="2"/>
    <n v="8"/>
    <n v="316"/>
    <n v="24"/>
    <n v="30"/>
    <n v="59"/>
    <n v="2923"/>
    <n v="43"/>
    <n v="3416"/>
    <n v="15"/>
    <n v="535"/>
    <n v="37"/>
    <n v="64"/>
    <n v="108"/>
    <n v="4814"/>
    <n v="74"/>
    <n v="5669"/>
  </r>
  <r>
    <x v="38"/>
    <x v="2"/>
    <n v="1"/>
    <n v="15"/>
    <n v="5"/>
    <n v="5"/>
    <n v="16"/>
    <n v="1210"/>
    <n v="13"/>
    <n v="1265"/>
    <n v="6"/>
    <n v="32"/>
    <n v="11"/>
    <n v="8"/>
    <n v="21"/>
    <n v="1697"/>
    <n v="27"/>
    <n v="1802"/>
  </r>
  <r>
    <x v="39"/>
    <x v="2"/>
    <n v="1"/>
    <n v="267"/>
    <n v="90"/>
    <n v="115"/>
    <n v="181"/>
    <n v="7962"/>
    <n v="179"/>
    <n v="8815"/>
    <n v="4"/>
    <n v="480"/>
    <n v="156"/>
    <n v="217"/>
    <n v="313"/>
    <n v="13648"/>
    <n v="334"/>
    <n v="15179"/>
  </r>
  <r>
    <x v="40"/>
    <x v="2"/>
    <n v="43"/>
    <n v="321"/>
    <n v="14"/>
    <n v="76"/>
    <n v="117"/>
    <n v="3750"/>
    <n v="232"/>
    <n v="4639"/>
    <n v="97"/>
    <n v="485"/>
    <n v="24"/>
    <n v="135"/>
    <n v="215"/>
    <n v="6622"/>
    <n v="442"/>
    <n v="8174"/>
  </r>
  <r>
    <x v="41"/>
    <x v="2"/>
    <n v="0"/>
    <n v="104"/>
    <n v="15"/>
    <n v="31"/>
    <n v="89"/>
    <n v="2931"/>
    <n v="38"/>
    <n v="3281"/>
    <n v="0"/>
    <n v="185"/>
    <n v="26"/>
    <n v="45"/>
    <n v="155"/>
    <n v="4488"/>
    <n v="59"/>
    <n v="5073"/>
  </r>
  <r>
    <x v="42"/>
    <x v="2"/>
    <n v="190"/>
    <n v="7338"/>
    <n v="55"/>
    <n v="410"/>
    <n v="454"/>
    <n v="8519"/>
    <n v="350"/>
    <n v="17727"/>
    <n v="305"/>
    <n v="10931"/>
    <n v="88"/>
    <n v="732"/>
    <n v="767"/>
    <n v="15159"/>
    <n v="572"/>
    <n v="29200"/>
  </r>
  <r>
    <x v="43"/>
    <x v="2"/>
    <n v="1"/>
    <n v="296"/>
    <n v="14"/>
    <n v="2"/>
    <n v="36"/>
    <n v="2413"/>
    <n v="20"/>
    <n v="2783"/>
    <n v="3"/>
    <n v="463"/>
    <n v="21"/>
    <n v="8"/>
    <n v="51"/>
    <n v="3650"/>
    <n v="36"/>
    <n v="4234"/>
  </r>
  <r>
    <x v="44"/>
    <x v="3"/>
    <n v="0"/>
    <n v="907"/>
    <n v="0"/>
    <n v="1"/>
    <n v="7"/>
    <n v="89"/>
    <n v="8"/>
    <n v="1038"/>
    <n v="1"/>
    <n v="1343"/>
    <n v="0"/>
    <n v="1"/>
    <n v="17"/>
    <n v="176"/>
    <n v="13"/>
    <n v="1590"/>
  </r>
  <r>
    <x v="45"/>
    <x v="3"/>
    <n v="36"/>
    <n v="720"/>
    <n v="5"/>
    <n v="14"/>
    <n v="30"/>
    <n v="1055"/>
    <n v="21"/>
    <n v="1883"/>
    <n v="60"/>
    <n v="1324"/>
    <n v="13"/>
    <n v="22"/>
    <n v="47"/>
    <n v="1658"/>
    <n v="66"/>
    <n v="3192"/>
  </r>
  <r>
    <x v="46"/>
    <x v="3"/>
    <n v="91"/>
    <n v="65"/>
    <n v="5"/>
    <n v="20"/>
    <n v="34"/>
    <n v="1016"/>
    <n v="70"/>
    <n v="1316"/>
    <n v="281"/>
    <n v="285"/>
    <n v="29"/>
    <n v="98"/>
    <n v="130"/>
    <n v="4529"/>
    <n v="256"/>
    <n v="5671"/>
  </r>
  <r>
    <x v="47"/>
    <x v="3"/>
    <n v="387"/>
    <n v="324"/>
    <n v="73"/>
    <n v="115"/>
    <n v="250"/>
    <n v="8047"/>
    <n v="228"/>
    <n v="9622"/>
    <n v="696"/>
    <n v="590"/>
    <n v="123"/>
    <n v="227"/>
    <n v="446"/>
    <n v="14254"/>
    <n v="499"/>
    <n v="17187"/>
  </r>
  <r>
    <x v="48"/>
    <x v="3"/>
    <n v="57"/>
    <n v="77"/>
    <n v="89"/>
    <n v="43"/>
    <n v="87"/>
    <n v="2628"/>
    <n v="176"/>
    <n v="3182"/>
    <n v="114"/>
    <n v="214"/>
    <n v="150"/>
    <n v="77"/>
    <n v="155"/>
    <n v="4496"/>
    <n v="286"/>
    <n v="5536"/>
  </r>
  <r>
    <x v="49"/>
    <x v="3"/>
    <n v="20"/>
    <n v="259"/>
    <n v="33"/>
    <n v="23"/>
    <n v="39"/>
    <n v="2818"/>
    <n v="171"/>
    <n v="3457"/>
    <n v="45"/>
    <n v="531"/>
    <n v="54"/>
    <n v="39"/>
    <n v="78"/>
    <n v="4897"/>
    <n v="277"/>
    <n v="6099"/>
  </r>
  <r>
    <x v="50"/>
    <x v="3"/>
    <n v="60"/>
    <n v="177"/>
    <n v="7"/>
    <n v="25"/>
    <n v="91"/>
    <n v="2992"/>
    <n v="76"/>
    <n v="3518"/>
    <n v="135"/>
    <n v="361"/>
    <n v="15"/>
    <n v="37"/>
    <n v="152"/>
    <n v="5261"/>
    <n v="163"/>
    <n v="6281"/>
  </r>
  <r>
    <x v="51"/>
    <x v="3"/>
    <n v="217"/>
    <n v="547"/>
    <n v="24"/>
    <n v="50"/>
    <n v="89"/>
    <n v="4792"/>
    <n v="259"/>
    <n v="5993"/>
    <n v="467"/>
    <n v="894"/>
    <n v="45"/>
    <n v="84"/>
    <n v="150"/>
    <n v="8157"/>
    <n v="431"/>
    <n v="10254"/>
  </r>
  <r>
    <x v="52"/>
    <x v="3"/>
    <n v="151"/>
    <n v="141"/>
    <n v="19"/>
    <n v="69"/>
    <n v="93"/>
    <n v="2792"/>
    <n v="97"/>
    <n v="3408"/>
    <n v="301"/>
    <n v="236"/>
    <n v="28"/>
    <n v="116"/>
    <n v="149"/>
    <n v="4684"/>
    <n v="179"/>
    <n v="5780"/>
  </r>
  <r>
    <x v="53"/>
    <x v="3"/>
    <n v="150"/>
    <n v="403"/>
    <n v="24"/>
    <n v="35"/>
    <n v="119"/>
    <n v="3782"/>
    <n v="556"/>
    <n v="5168"/>
    <n v="331"/>
    <n v="725"/>
    <n v="35"/>
    <n v="74"/>
    <n v="196"/>
    <n v="6881"/>
    <n v="1051"/>
    <n v="9466"/>
  </r>
  <r>
    <x v="54"/>
    <x v="3"/>
    <n v="366"/>
    <n v="1195"/>
    <n v="53"/>
    <n v="291"/>
    <n v="392"/>
    <n v="10773"/>
    <n v="220"/>
    <n v="13504"/>
    <n v="687"/>
    <n v="1994"/>
    <n v="93"/>
    <n v="618"/>
    <n v="729"/>
    <n v="21036"/>
    <n v="452"/>
    <n v="25992"/>
  </r>
  <r>
    <x v="55"/>
    <x v="3"/>
    <n v="136"/>
    <n v="975"/>
    <n v="28"/>
    <n v="297"/>
    <n v="288"/>
    <n v="3603"/>
    <n v="420"/>
    <n v="5866"/>
    <n v="375"/>
    <n v="1440"/>
    <n v="44"/>
    <n v="563"/>
    <n v="515"/>
    <n v="6188"/>
    <n v="803"/>
    <n v="10122"/>
  </r>
  <r>
    <x v="56"/>
    <x v="3"/>
    <n v="168"/>
    <n v="1554"/>
    <n v="14"/>
    <n v="265"/>
    <n v="165"/>
    <n v="5055"/>
    <n v="451"/>
    <n v="7735"/>
    <n v="372"/>
    <n v="2103"/>
    <n v="31"/>
    <n v="476"/>
    <n v="286"/>
    <n v="8904"/>
    <n v="860"/>
    <n v="131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Q66" firstHeaderRow="1" firstDataRow="2" firstDataCol="1"/>
  <pivotFields count="18">
    <pivotField axis="axisRow" showAll="0">
      <items count="58">
        <item x="1"/>
        <item x="2"/>
        <item x="3"/>
        <item x="4"/>
        <item x="5"/>
        <item x="6"/>
        <item x="26"/>
        <item x="7"/>
        <item x="8"/>
        <item x="27"/>
        <item x="9"/>
        <item x="10"/>
        <item x="11"/>
        <item x="44"/>
        <item x="28"/>
        <item x="45"/>
        <item x="12"/>
        <item x="29"/>
        <item x="13"/>
        <item x="30"/>
        <item x="31"/>
        <item x="32"/>
        <item x="33"/>
        <item x="34"/>
        <item x="35"/>
        <item x="14"/>
        <item x="46"/>
        <item x="47"/>
        <item x="36"/>
        <item x="15"/>
        <item x="37"/>
        <item x="48"/>
        <item x="49"/>
        <item x="38"/>
        <item x="50"/>
        <item x="39"/>
        <item x="16"/>
        <item x="17"/>
        <item x="18"/>
        <item x="51"/>
        <item x="19"/>
        <item x="40"/>
        <item x="41"/>
        <item x="20"/>
        <item x="42"/>
        <item x="43"/>
        <item x="52"/>
        <item x="53"/>
        <item x="54"/>
        <item x="55"/>
        <item x="56"/>
        <item x="21"/>
        <item x="0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62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6"/>
    </i>
    <i r="1">
      <x v="47"/>
    </i>
    <i r="1">
      <x v="48"/>
    </i>
    <i r="1">
      <x v="49"/>
    </i>
    <i r="1">
      <x v="50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3"/>
    </i>
    <i r="1">
      <x v="35"/>
    </i>
    <i r="1">
      <x v="41"/>
    </i>
    <i r="1">
      <x v="42"/>
    </i>
    <i r="1">
      <x v="44"/>
    </i>
    <i r="1">
      <x v="4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29"/>
    </i>
    <i r="1">
      <x v="36"/>
    </i>
    <i r="1">
      <x v="37"/>
    </i>
    <i r="1">
      <x v="38"/>
    </i>
    <i r="1">
      <x v="40"/>
    </i>
    <i r="1">
      <x v="43"/>
    </i>
    <i r="1">
      <x v="51"/>
    </i>
    <i r="1">
      <x v="53"/>
    </i>
    <i r="1">
      <x v="54"/>
    </i>
    <i r="1">
      <x v="55"/>
    </i>
    <i r="1">
      <x v="56"/>
    </i>
    <i>
      <x v="3"/>
    </i>
    <i r="1">
      <x v="52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um of efnralw_Sum" fld="2" baseField="0" baseItem="0" numFmtId="2"/>
    <dataField name="Sum of efbkaaw_Sum" fld="3" baseField="0" baseItem="0" numFmtId="2"/>
    <dataField name="Sum of efaianw_Sum" fld="4" baseField="0" baseItem="0" numFmtId="2"/>
    <dataField name="Sum of efasiaw_Sum" fld="5" baseField="0" baseItem="0" numFmtId="2"/>
    <dataField name="Sum of efhispw_Sum" fld="6" baseField="0" baseItem="0" numFmtId="2"/>
    <dataField name="Sum of efwhitw_Sum" fld="7" baseField="0" baseItem="0" numFmtId="2"/>
    <dataField name="Sum of efunknw_Sum" fld="8" baseField="0" baseItem="0" numFmtId="2"/>
    <dataField name="Sum of eftotlw_Sum" fld="9" baseField="0" baseItem="0" numFmtId="2"/>
    <dataField name="Sum of efnralt_Sum" fld="10" baseField="0" baseItem="0" numFmtId="2"/>
    <dataField name="Sum of efbkaat_Sum" fld="11" baseField="0" baseItem="0" numFmtId="2"/>
    <dataField name="Sum of efaiant_Sum" fld="12" baseField="0" baseItem="0" numFmtId="2"/>
    <dataField name="Sum of efasiat_Sum" fld="13" baseField="0" baseItem="0" numFmtId="2"/>
    <dataField name="Sum of efhispt_Sum" fld="14" baseField="0" baseItem="0" numFmtId="2"/>
    <dataField name="Sum of efwhitt_Sum" fld="15" baseField="0" baseItem="0" numFmtId="2"/>
    <dataField name="Sum of efunknt_Sum" fld="16" baseField="0" baseItem="0" numFmtId="2"/>
    <dataField name="Sum of eftotlt_Sum" fld="17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119"/>
  <sheetViews>
    <sheetView tabSelected="1" showOutlineSymbols="0" zoomScaleNormal="100" workbookViewId="0">
      <selection activeCell="R91" sqref="R91"/>
    </sheetView>
  </sheetViews>
  <sheetFormatPr defaultColWidth="15.796875" defaultRowHeight="11.25"/>
  <cols>
    <col min="1" max="1" width="40.59765625" style="4" customWidth="1"/>
    <col min="2" max="2" width="8.796875" style="4" customWidth="1"/>
    <col min="3" max="4" width="10.796875" style="4" customWidth="1"/>
    <col min="5" max="7" width="8.796875" style="4" customWidth="1"/>
    <col min="8" max="8" width="10.3984375" style="4" customWidth="1"/>
    <col min="9" max="10" width="8.796875" style="4" customWidth="1"/>
    <col min="11" max="12" width="10.796875" style="4" customWidth="1"/>
    <col min="13" max="15" width="8.796875" style="4" customWidth="1"/>
    <col min="16" max="16" width="10.796875" style="4" customWidth="1"/>
    <col min="17" max="17" width="8.796875" style="4" customWidth="1"/>
    <col min="18" max="254" width="15.796875" style="4" customWidth="1"/>
    <col min="255" max="16384" width="15.796875" style="5"/>
  </cols>
  <sheetData>
    <row r="1" spans="1:17" ht="12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40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4"/>
      <c r="J5" s="15" t="s">
        <v>2</v>
      </c>
      <c r="K5" s="14"/>
      <c r="L5" s="14"/>
      <c r="M5" s="14"/>
      <c r="N5" s="14"/>
      <c r="O5" s="14"/>
      <c r="P5" s="14"/>
      <c r="Q5" s="16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"/>
      <c r="J6" s="15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7" t="s">
        <v>6</v>
      </c>
      <c r="C7" s="17" t="s">
        <v>5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</v>
      </c>
      <c r="J7" s="18" t="s">
        <v>6</v>
      </c>
      <c r="K7" s="17" t="s">
        <v>5</v>
      </c>
      <c r="L7" s="17" t="s">
        <v>7</v>
      </c>
      <c r="M7" s="17" t="s">
        <v>8</v>
      </c>
      <c r="N7" s="17" t="s">
        <v>9</v>
      </c>
      <c r="O7" s="17" t="s">
        <v>10</v>
      </c>
      <c r="P7" s="17" t="s">
        <v>11</v>
      </c>
      <c r="Q7" s="17" t="s">
        <v>1</v>
      </c>
    </row>
    <row r="8" spans="1:17" ht="12.75" customHeight="1">
      <c r="A8" s="19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21"/>
    </row>
    <row r="9" spans="1:17" ht="45" customHeight="1">
      <c r="A9" s="22" t="s">
        <v>12</v>
      </c>
      <c r="B9" s="1"/>
      <c r="C9" s="1"/>
      <c r="D9" s="1"/>
      <c r="E9" s="1"/>
      <c r="F9" s="1"/>
      <c r="G9" s="1"/>
      <c r="H9" s="1"/>
      <c r="I9" s="1"/>
      <c r="J9" s="23"/>
      <c r="K9" s="1"/>
      <c r="L9" s="1"/>
      <c r="M9" s="1"/>
      <c r="N9" s="1"/>
      <c r="O9" s="1"/>
      <c r="P9" s="2"/>
      <c r="Q9" s="24"/>
    </row>
    <row r="10" spans="1:17" ht="12.75" customHeight="1">
      <c r="A10" s="22"/>
      <c r="B10" s="1"/>
      <c r="C10" s="1"/>
      <c r="D10" s="1"/>
      <c r="E10" s="1"/>
      <c r="F10" s="1"/>
      <c r="G10" s="1"/>
      <c r="H10" s="1"/>
      <c r="I10" s="1"/>
      <c r="J10" s="23"/>
      <c r="K10" s="1"/>
      <c r="L10" s="1"/>
      <c r="M10" s="1"/>
      <c r="N10" s="1"/>
      <c r="O10" s="1"/>
      <c r="P10" s="2"/>
      <c r="Q10" s="24"/>
    </row>
    <row r="11" spans="1:17" ht="12.75" customHeight="1">
      <c r="A11" s="49" t="str">
        <f>PIVOT!A6</f>
        <v>HSSU</v>
      </c>
      <c r="B11" s="2">
        <f>PIVOT!B6</f>
        <v>0</v>
      </c>
      <c r="C11" s="2">
        <f>PIVOT!C6</f>
        <v>907</v>
      </c>
      <c r="D11" s="2">
        <f>PIVOT!D6</f>
        <v>0</v>
      </c>
      <c r="E11" s="2">
        <f>PIVOT!E6</f>
        <v>1</v>
      </c>
      <c r="F11" s="2">
        <f>PIVOT!F6</f>
        <v>7</v>
      </c>
      <c r="G11" s="2">
        <f>PIVOT!G6</f>
        <v>89</v>
      </c>
      <c r="H11" s="2">
        <f>PIVOT!H6</f>
        <v>8</v>
      </c>
      <c r="I11" s="25">
        <f>PIVOT!I6</f>
        <v>1038</v>
      </c>
      <c r="J11" s="2">
        <f>PIVOT!J6</f>
        <v>1</v>
      </c>
      <c r="K11" s="2">
        <f>PIVOT!K6</f>
        <v>1343</v>
      </c>
      <c r="L11" s="2">
        <f>PIVOT!L6</f>
        <v>0</v>
      </c>
      <c r="M11" s="2">
        <f>PIVOT!M6</f>
        <v>1</v>
      </c>
      <c r="N11" s="2">
        <f>PIVOT!N6</f>
        <v>17</v>
      </c>
      <c r="O11" s="2">
        <f>PIVOT!O6</f>
        <v>176</v>
      </c>
      <c r="P11" s="2">
        <f>PIVOT!P6</f>
        <v>13</v>
      </c>
      <c r="Q11" s="2">
        <f>PIVOT!Q6</f>
        <v>1590</v>
      </c>
    </row>
    <row r="12" spans="1:17" ht="12.75" customHeight="1">
      <c r="A12" s="49" t="str">
        <f>PIVOT!A7</f>
        <v>LINCOLN</v>
      </c>
      <c r="B12" s="2">
        <f>PIVOT!B7</f>
        <v>36</v>
      </c>
      <c r="C12" s="2">
        <f>PIVOT!C7</f>
        <v>720</v>
      </c>
      <c r="D12" s="2">
        <f>PIVOT!D7</f>
        <v>5</v>
      </c>
      <c r="E12" s="2">
        <f>PIVOT!E7</f>
        <v>14</v>
      </c>
      <c r="F12" s="2">
        <f>PIVOT!F7</f>
        <v>30</v>
      </c>
      <c r="G12" s="2">
        <f>PIVOT!G7</f>
        <v>1055</v>
      </c>
      <c r="H12" s="2">
        <f>PIVOT!H7</f>
        <v>21</v>
      </c>
      <c r="I12" s="25">
        <f>PIVOT!I7</f>
        <v>1883</v>
      </c>
      <c r="J12" s="2">
        <f>PIVOT!J7</f>
        <v>60</v>
      </c>
      <c r="K12" s="2">
        <f>PIVOT!K7</f>
        <v>1324</v>
      </c>
      <c r="L12" s="2">
        <f>PIVOT!L7</f>
        <v>13</v>
      </c>
      <c r="M12" s="2">
        <f>PIVOT!M7</f>
        <v>22</v>
      </c>
      <c r="N12" s="2">
        <f>PIVOT!N7</f>
        <v>47</v>
      </c>
      <c r="O12" s="2">
        <f>PIVOT!O7</f>
        <v>1658</v>
      </c>
      <c r="P12" s="2">
        <f>PIVOT!P7</f>
        <v>66</v>
      </c>
      <c r="Q12" s="2">
        <f>PIVOT!Q7</f>
        <v>3192</v>
      </c>
    </row>
    <row r="13" spans="1:17" ht="12.75" customHeight="1">
      <c r="A13" s="49" t="str">
        <f>PIVOT!A8</f>
        <v>MO S&amp;T</v>
      </c>
      <c r="B13" s="2">
        <f>PIVOT!B8</f>
        <v>91</v>
      </c>
      <c r="C13" s="2">
        <f>PIVOT!C8</f>
        <v>65</v>
      </c>
      <c r="D13" s="2">
        <f>PIVOT!D8</f>
        <v>5</v>
      </c>
      <c r="E13" s="2">
        <f>PIVOT!E8</f>
        <v>20</v>
      </c>
      <c r="F13" s="2">
        <f>PIVOT!F8</f>
        <v>34</v>
      </c>
      <c r="G13" s="2">
        <f>PIVOT!G8</f>
        <v>1016</v>
      </c>
      <c r="H13" s="2">
        <f>PIVOT!H8</f>
        <v>70</v>
      </c>
      <c r="I13" s="25">
        <f>PIVOT!I8</f>
        <v>1316</v>
      </c>
      <c r="J13" s="2">
        <f>PIVOT!J8</f>
        <v>281</v>
      </c>
      <c r="K13" s="2">
        <f>PIVOT!K8</f>
        <v>285</v>
      </c>
      <c r="L13" s="2">
        <f>PIVOT!L8</f>
        <v>29</v>
      </c>
      <c r="M13" s="2">
        <f>PIVOT!M8</f>
        <v>98</v>
      </c>
      <c r="N13" s="2">
        <f>PIVOT!N8</f>
        <v>130</v>
      </c>
      <c r="O13" s="2">
        <f>PIVOT!O8</f>
        <v>4529</v>
      </c>
      <c r="P13" s="2">
        <f>PIVOT!P8</f>
        <v>256</v>
      </c>
      <c r="Q13" s="2">
        <f>PIVOT!Q8</f>
        <v>5671</v>
      </c>
    </row>
    <row r="14" spans="1:17" ht="12.75" customHeight="1">
      <c r="A14" s="49" t="str">
        <f>PIVOT!A9</f>
        <v>MO STATE</v>
      </c>
      <c r="B14" s="2">
        <f>PIVOT!B9</f>
        <v>387</v>
      </c>
      <c r="C14" s="2">
        <f>PIVOT!C9</f>
        <v>324</v>
      </c>
      <c r="D14" s="2">
        <f>PIVOT!D9</f>
        <v>73</v>
      </c>
      <c r="E14" s="2">
        <f>PIVOT!E9</f>
        <v>115</v>
      </c>
      <c r="F14" s="2">
        <f>PIVOT!F9</f>
        <v>250</v>
      </c>
      <c r="G14" s="2">
        <f>PIVOT!G9</f>
        <v>8047</v>
      </c>
      <c r="H14" s="2">
        <f>PIVOT!H9</f>
        <v>228</v>
      </c>
      <c r="I14" s="25">
        <f>PIVOT!I9</f>
        <v>9622</v>
      </c>
      <c r="J14" s="2">
        <f>PIVOT!J9</f>
        <v>696</v>
      </c>
      <c r="K14" s="2">
        <f>PIVOT!K9</f>
        <v>590</v>
      </c>
      <c r="L14" s="2">
        <f>PIVOT!L9</f>
        <v>123</v>
      </c>
      <c r="M14" s="2">
        <f>PIVOT!M9</f>
        <v>227</v>
      </c>
      <c r="N14" s="2">
        <f>PIVOT!N9</f>
        <v>446</v>
      </c>
      <c r="O14" s="2">
        <f>PIVOT!O9</f>
        <v>14254</v>
      </c>
      <c r="P14" s="2">
        <f>PIVOT!P9</f>
        <v>499</v>
      </c>
      <c r="Q14" s="2">
        <f>PIVOT!Q9</f>
        <v>17187</v>
      </c>
    </row>
    <row r="15" spans="1:17" ht="12.75" customHeight="1">
      <c r="A15" s="49" t="str">
        <f>PIVOT!A10</f>
        <v>MSSU</v>
      </c>
      <c r="B15" s="2">
        <f>PIVOT!B10</f>
        <v>57</v>
      </c>
      <c r="C15" s="2">
        <f>PIVOT!C10</f>
        <v>77</v>
      </c>
      <c r="D15" s="2">
        <f>PIVOT!D10</f>
        <v>89</v>
      </c>
      <c r="E15" s="2">
        <f>PIVOT!E10</f>
        <v>43</v>
      </c>
      <c r="F15" s="2">
        <f>PIVOT!F10</f>
        <v>87</v>
      </c>
      <c r="G15" s="2">
        <f>PIVOT!G10</f>
        <v>2628</v>
      </c>
      <c r="H15" s="2">
        <f>PIVOT!H10</f>
        <v>176</v>
      </c>
      <c r="I15" s="25">
        <f>PIVOT!I10</f>
        <v>3182</v>
      </c>
      <c r="J15" s="2">
        <f>PIVOT!J10</f>
        <v>114</v>
      </c>
      <c r="K15" s="2">
        <f>PIVOT!K10</f>
        <v>214</v>
      </c>
      <c r="L15" s="2">
        <f>PIVOT!L10</f>
        <v>150</v>
      </c>
      <c r="M15" s="2">
        <f>PIVOT!M10</f>
        <v>77</v>
      </c>
      <c r="N15" s="2">
        <f>PIVOT!N10</f>
        <v>155</v>
      </c>
      <c r="O15" s="2">
        <f>PIVOT!O10</f>
        <v>4496</v>
      </c>
      <c r="P15" s="2">
        <f>PIVOT!P10</f>
        <v>286</v>
      </c>
      <c r="Q15" s="2">
        <f>PIVOT!Q10</f>
        <v>5536</v>
      </c>
    </row>
    <row r="16" spans="1:17" ht="12.75" customHeight="1">
      <c r="A16" s="49" t="str">
        <f>PIVOT!A11</f>
        <v>MWSU</v>
      </c>
      <c r="B16" s="2">
        <f>PIVOT!B11</f>
        <v>20</v>
      </c>
      <c r="C16" s="2">
        <f>PIVOT!C11</f>
        <v>259</v>
      </c>
      <c r="D16" s="2">
        <f>PIVOT!D11</f>
        <v>33</v>
      </c>
      <c r="E16" s="2">
        <f>PIVOT!E11</f>
        <v>23</v>
      </c>
      <c r="F16" s="2">
        <f>PIVOT!F11</f>
        <v>39</v>
      </c>
      <c r="G16" s="2">
        <f>PIVOT!G11</f>
        <v>2818</v>
      </c>
      <c r="H16" s="2">
        <f>PIVOT!H11</f>
        <v>171</v>
      </c>
      <c r="I16" s="25">
        <f>PIVOT!I11</f>
        <v>3457</v>
      </c>
      <c r="J16" s="2">
        <f>PIVOT!J11</f>
        <v>45</v>
      </c>
      <c r="K16" s="2">
        <f>PIVOT!K11</f>
        <v>531</v>
      </c>
      <c r="L16" s="2">
        <f>PIVOT!L11</f>
        <v>54</v>
      </c>
      <c r="M16" s="2">
        <f>PIVOT!M11</f>
        <v>39</v>
      </c>
      <c r="N16" s="2">
        <f>PIVOT!N11</f>
        <v>78</v>
      </c>
      <c r="O16" s="2">
        <f>PIVOT!O11</f>
        <v>4897</v>
      </c>
      <c r="P16" s="2">
        <f>PIVOT!P11</f>
        <v>277</v>
      </c>
      <c r="Q16" s="2">
        <f>PIVOT!Q11</f>
        <v>6099</v>
      </c>
    </row>
    <row r="17" spans="1:254" ht="12.75" customHeight="1">
      <c r="A17" s="49" t="str">
        <f>PIVOT!A12</f>
        <v>NWMSU</v>
      </c>
      <c r="B17" s="2">
        <f>PIVOT!B12</f>
        <v>60</v>
      </c>
      <c r="C17" s="2">
        <f>PIVOT!C12</f>
        <v>177</v>
      </c>
      <c r="D17" s="2">
        <f>PIVOT!D12</f>
        <v>7</v>
      </c>
      <c r="E17" s="2">
        <f>PIVOT!E12</f>
        <v>25</v>
      </c>
      <c r="F17" s="2">
        <f>PIVOT!F12</f>
        <v>91</v>
      </c>
      <c r="G17" s="2">
        <f>PIVOT!G12</f>
        <v>2992</v>
      </c>
      <c r="H17" s="2">
        <f>PIVOT!H12</f>
        <v>76</v>
      </c>
      <c r="I17" s="25">
        <f>PIVOT!I12</f>
        <v>3518</v>
      </c>
      <c r="J17" s="2">
        <f>PIVOT!J12</f>
        <v>135</v>
      </c>
      <c r="K17" s="2">
        <f>PIVOT!K12</f>
        <v>361</v>
      </c>
      <c r="L17" s="2">
        <f>PIVOT!L12</f>
        <v>15</v>
      </c>
      <c r="M17" s="2">
        <f>PIVOT!M12</f>
        <v>37</v>
      </c>
      <c r="N17" s="2">
        <f>PIVOT!N12</f>
        <v>152</v>
      </c>
      <c r="O17" s="2">
        <f>PIVOT!O12</f>
        <v>5261</v>
      </c>
      <c r="P17" s="2">
        <f>PIVOT!P12</f>
        <v>163</v>
      </c>
      <c r="Q17" s="2">
        <f>PIVOT!Q12</f>
        <v>6281</v>
      </c>
    </row>
    <row r="18" spans="1:254" ht="12.75" customHeight="1">
      <c r="A18" s="49" t="str">
        <f>PIVOT!A13</f>
        <v>SEMO</v>
      </c>
      <c r="B18" s="2">
        <f>PIVOT!B13</f>
        <v>217</v>
      </c>
      <c r="C18" s="2">
        <f>PIVOT!C13</f>
        <v>547</v>
      </c>
      <c r="D18" s="2">
        <f>PIVOT!D13</f>
        <v>24</v>
      </c>
      <c r="E18" s="2">
        <f>PIVOT!E13</f>
        <v>50</v>
      </c>
      <c r="F18" s="2">
        <f>PIVOT!F13</f>
        <v>89</v>
      </c>
      <c r="G18" s="2">
        <f>PIVOT!G13</f>
        <v>4792</v>
      </c>
      <c r="H18" s="2">
        <f>PIVOT!H13</f>
        <v>259</v>
      </c>
      <c r="I18" s="25">
        <f>PIVOT!I13</f>
        <v>5993</v>
      </c>
      <c r="J18" s="2">
        <f>PIVOT!J13</f>
        <v>467</v>
      </c>
      <c r="K18" s="2">
        <f>PIVOT!K13</f>
        <v>894</v>
      </c>
      <c r="L18" s="2">
        <f>PIVOT!L13</f>
        <v>45</v>
      </c>
      <c r="M18" s="2">
        <f>PIVOT!M13</f>
        <v>84</v>
      </c>
      <c r="N18" s="2">
        <f>PIVOT!N13</f>
        <v>150</v>
      </c>
      <c r="O18" s="2">
        <f>PIVOT!O13</f>
        <v>8157</v>
      </c>
      <c r="P18" s="2">
        <f>PIVOT!P13</f>
        <v>431</v>
      </c>
      <c r="Q18" s="2">
        <f>PIVOT!Q13</f>
        <v>10254</v>
      </c>
    </row>
    <row r="19" spans="1:254" ht="12.75" customHeight="1">
      <c r="A19" s="49" t="str">
        <f>PIVOT!A14</f>
        <v>TRUMAN</v>
      </c>
      <c r="B19" s="2">
        <f>PIVOT!B14</f>
        <v>151</v>
      </c>
      <c r="C19" s="2">
        <f>PIVOT!C14</f>
        <v>141</v>
      </c>
      <c r="D19" s="2">
        <f>PIVOT!D14</f>
        <v>19</v>
      </c>
      <c r="E19" s="2">
        <f>PIVOT!E14</f>
        <v>69</v>
      </c>
      <c r="F19" s="2">
        <f>PIVOT!F14</f>
        <v>93</v>
      </c>
      <c r="G19" s="2">
        <f>PIVOT!G14</f>
        <v>2792</v>
      </c>
      <c r="H19" s="2">
        <f>PIVOT!H14</f>
        <v>97</v>
      </c>
      <c r="I19" s="25">
        <f>PIVOT!I14</f>
        <v>3408</v>
      </c>
      <c r="J19" s="2">
        <f>PIVOT!J14</f>
        <v>301</v>
      </c>
      <c r="K19" s="2">
        <f>PIVOT!K14</f>
        <v>236</v>
      </c>
      <c r="L19" s="2">
        <f>PIVOT!L14</f>
        <v>28</v>
      </c>
      <c r="M19" s="2">
        <f>PIVOT!M14</f>
        <v>116</v>
      </c>
      <c r="N19" s="2">
        <f>PIVOT!N14</f>
        <v>149</v>
      </c>
      <c r="O19" s="2">
        <f>PIVOT!O14</f>
        <v>4684</v>
      </c>
      <c r="P19" s="2">
        <f>PIVOT!P14</f>
        <v>179</v>
      </c>
      <c r="Q19" s="2">
        <f>PIVOT!Q14</f>
        <v>5780</v>
      </c>
    </row>
    <row r="20" spans="1:254" ht="12.75" customHeight="1">
      <c r="A20" s="49" t="str">
        <f>PIVOT!A15</f>
        <v>UCMO</v>
      </c>
      <c r="B20" s="2">
        <f>PIVOT!B15</f>
        <v>150</v>
      </c>
      <c r="C20" s="2">
        <f>PIVOT!C15</f>
        <v>403</v>
      </c>
      <c r="D20" s="2">
        <f>PIVOT!D15</f>
        <v>24</v>
      </c>
      <c r="E20" s="2">
        <f>PIVOT!E15</f>
        <v>35</v>
      </c>
      <c r="F20" s="2">
        <f>PIVOT!F15</f>
        <v>119</v>
      </c>
      <c r="G20" s="2">
        <f>PIVOT!G15</f>
        <v>3782</v>
      </c>
      <c r="H20" s="2">
        <f>PIVOT!H15</f>
        <v>556</v>
      </c>
      <c r="I20" s="25">
        <f>PIVOT!I15</f>
        <v>5168</v>
      </c>
      <c r="J20" s="2">
        <f>PIVOT!J15</f>
        <v>331</v>
      </c>
      <c r="K20" s="2">
        <f>PIVOT!K15</f>
        <v>725</v>
      </c>
      <c r="L20" s="2">
        <f>PIVOT!L15</f>
        <v>35</v>
      </c>
      <c r="M20" s="2">
        <f>PIVOT!M15</f>
        <v>74</v>
      </c>
      <c r="N20" s="2">
        <f>PIVOT!N15</f>
        <v>196</v>
      </c>
      <c r="O20" s="2">
        <f>PIVOT!O15</f>
        <v>6881</v>
      </c>
      <c r="P20" s="2">
        <f>PIVOT!P15</f>
        <v>1051</v>
      </c>
      <c r="Q20" s="2">
        <f>PIVOT!Q15</f>
        <v>9466</v>
      </c>
    </row>
    <row r="21" spans="1:254" ht="12.75" customHeight="1">
      <c r="A21" s="49" t="str">
        <f>PIVOT!A16</f>
        <v>UMC</v>
      </c>
      <c r="B21" s="2">
        <f>PIVOT!B16</f>
        <v>366</v>
      </c>
      <c r="C21" s="2">
        <f>PIVOT!C16</f>
        <v>1195</v>
      </c>
      <c r="D21" s="2">
        <f>PIVOT!D16</f>
        <v>53</v>
      </c>
      <c r="E21" s="2">
        <f>PIVOT!E16</f>
        <v>291</v>
      </c>
      <c r="F21" s="2">
        <f>PIVOT!F16</f>
        <v>392</v>
      </c>
      <c r="G21" s="2">
        <f>PIVOT!G16</f>
        <v>10773</v>
      </c>
      <c r="H21" s="2">
        <f>PIVOT!H16</f>
        <v>220</v>
      </c>
      <c r="I21" s="25">
        <f>PIVOT!I16</f>
        <v>13504</v>
      </c>
      <c r="J21" s="2">
        <f>PIVOT!J16</f>
        <v>687</v>
      </c>
      <c r="K21" s="2">
        <f>PIVOT!K16</f>
        <v>1994</v>
      </c>
      <c r="L21" s="2">
        <f>PIVOT!L16</f>
        <v>93</v>
      </c>
      <c r="M21" s="2">
        <f>PIVOT!M16</f>
        <v>618</v>
      </c>
      <c r="N21" s="2">
        <f>PIVOT!N16</f>
        <v>729</v>
      </c>
      <c r="O21" s="2">
        <f>PIVOT!O16</f>
        <v>21036</v>
      </c>
      <c r="P21" s="2">
        <f>PIVOT!P16</f>
        <v>452</v>
      </c>
      <c r="Q21" s="2">
        <f>PIVOT!Q16</f>
        <v>25992</v>
      </c>
      <c r="IT21" s="5"/>
    </row>
    <row r="22" spans="1:254" ht="12.75" customHeight="1">
      <c r="A22" s="49" t="str">
        <f>PIVOT!A17</f>
        <v>UMKC</v>
      </c>
      <c r="B22" s="2">
        <f>PIVOT!B17</f>
        <v>136</v>
      </c>
      <c r="C22" s="2">
        <f>PIVOT!C17</f>
        <v>975</v>
      </c>
      <c r="D22" s="2">
        <f>PIVOT!D17</f>
        <v>28</v>
      </c>
      <c r="E22" s="2">
        <f>PIVOT!E17</f>
        <v>297</v>
      </c>
      <c r="F22" s="2">
        <f>PIVOT!F17</f>
        <v>288</v>
      </c>
      <c r="G22" s="2">
        <f>PIVOT!G17</f>
        <v>3603</v>
      </c>
      <c r="H22" s="2">
        <f>PIVOT!H17</f>
        <v>420</v>
      </c>
      <c r="I22" s="25">
        <f>PIVOT!I17</f>
        <v>5866</v>
      </c>
      <c r="J22" s="2">
        <f>PIVOT!J17</f>
        <v>375</v>
      </c>
      <c r="K22" s="2">
        <f>PIVOT!K17</f>
        <v>1440</v>
      </c>
      <c r="L22" s="2">
        <f>PIVOT!L17</f>
        <v>44</v>
      </c>
      <c r="M22" s="2">
        <f>PIVOT!M17</f>
        <v>563</v>
      </c>
      <c r="N22" s="2">
        <f>PIVOT!N17</f>
        <v>515</v>
      </c>
      <c r="O22" s="2">
        <f>PIVOT!O17</f>
        <v>6188</v>
      </c>
      <c r="P22" s="2">
        <f>PIVOT!P17</f>
        <v>803</v>
      </c>
      <c r="Q22" s="2">
        <f>PIVOT!Q17</f>
        <v>10122</v>
      </c>
    </row>
    <row r="23" spans="1:254" ht="12.75" customHeight="1">
      <c r="A23" s="49" t="str">
        <f>PIVOT!A18</f>
        <v>UMSL</v>
      </c>
      <c r="B23" s="2">
        <f>PIVOT!B18</f>
        <v>168</v>
      </c>
      <c r="C23" s="2">
        <f>PIVOT!C18</f>
        <v>1554</v>
      </c>
      <c r="D23" s="2">
        <f>PIVOT!D18</f>
        <v>14</v>
      </c>
      <c r="E23" s="2">
        <f>PIVOT!E18</f>
        <v>265</v>
      </c>
      <c r="F23" s="2">
        <f>PIVOT!F18</f>
        <v>165</v>
      </c>
      <c r="G23" s="2">
        <f>PIVOT!G18</f>
        <v>5055</v>
      </c>
      <c r="H23" s="2">
        <f>PIVOT!H18</f>
        <v>451</v>
      </c>
      <c r="I23" s="25">
        <f>PIVOT!I18</f>
        <v>7735</v>
      </c>
      <c r="J23" s="2">
        <f>PIVOT!J18</f>
        <v>372</v>
      </c>
      <c r="K23" s="2">
        <f>PIVOT!K18</f>
        <v>2103</v>
      </c>
      <c r="L23" s="2">
        <f>PIVOT!L18</f>
        <v>31</v>
      </c>
      <c r="M23" s="2">
        <f>PIVOT!M18</f>
        <v>476</v>
      </c>
      <c r="N23" s="2">
        <f>PIVOT!N18</f>
        <v>286</v>
      </c>
      <c r="O23" s="2">
        <f>PIVOT!O18</f>
        <v>8904</v>
      </c>
      <c r="P23" s="2">
        <f>PIVOT!P18</f>
        <v>860</v>
      </c>
      <c r="Q23" s="2">
        <f>PIVOT!Q18</f>
        <v>13151</v>
      </c>
    </row>
    <row r="24" spans="1:254" ht="12.75" customHeight="1">
      <c r="A24" s="1" t="s">
        <v>13</v>
      </c>
      <c r="B24" s="6">
        <f t="shared" ref="B24:P24" si="0">SUM(B11:B23)</f>
        <v>1839</v>
      </c>
      <c r="C24" s="6">
        <f t="shared" si="0"/>
        <v>7344</v>
      </c>
      <c r="D24" s="6">
        <f t="shared" si="0"/>
        <v>374</v>
      </c>
      <c r="E24" s="6">
        <f t="shared" si="0"/>
        <v>1248</v>
      </c>
      <c r="F24" s="6">
        <f t="shared" si="0"/>
        <v>1684</v>
      </c>
      <c r="G24" s="6">
        <f t="shared" si="0"/>
        <v>49442</v>
      </c>
      <c r="H24" s="6">
        <f>SUM(H11:H23)</f>
        <v>2753</v>
      </c>
      <c r="I24" s="25">
        <f>SUM(I11:I23)</f>
        <v>65690</v>
      </c>
      <c r="J24" s="7">
        <f t="shared" si="0"/>
        <v>3865</v>
      </c>
      <c r="K24" s="6">
        <f t="shared" si="0"/>
        <v>12040</v>
      </c>
      <c r="L24" s="6">
        <f t="shared" si="0"/>
        <v>660</v>
      </c>
      <c r="M24" s="6">
        <f t="shared" si="0"/>
        <v>2432</v>
      </c>
      <c r="N24" s="6">
        <f t="shared" si="0"/>
        <v>3050</v>
      </c>
      <c r="O24" s="6">
        <f t="shared" si="0"/>
        <v>91121</v>
      </c>
      <c r="P24" s="6">
        <f t="shared" si="0"/>
        <v>5336</v>
      </c>
      <c r="Q24" s="3">
        <f t="shared" ref="Q24" si="1">SUM(J24:P24)</f>
        <v>118504</v>
      </c>
    </row>
    <row r="25" spans="1:254" ht="12.75" customHeight="1">
      <c r="A25" s="1"/>
      <c r="B25" s="2"/>
      <c r="C25" s="2"/>
      <c r="D25" s="2"/>
      <c r="E25" s="2"/>
      <c r="F25" s="2"/>
      <c r="G25" s="2"/>
      <c r="H25" s="2"/>
      <c r="I25" s="25"/>
      <c r="J25" s="3"/>
      <c r="K25" s="2"/>
      <c r="L25" s="2"/>
      <c r="M25" s="2"/>
      <c r="N25" s="2"/>
      <c r="O25" s="2"/>
      <c r="P25" s="2"/>
      <c r="Q25" s="3"/>
    </row>
    <row r="26" spans="1:254" ht="33.75" customHeight="1">
      <c r="A26" s="22" t="s">
        <v>14</v>
      </c>
      <c r="B26" s="2"/>
      <c r="C26" s="2"/>
      <c r="D26" s="2"/>
      <c r="E26" s="2"/>
      <c r="F26" s="2"/>
      <c r="G26" s="2"/>
      <c r="H26" s="2"/>
      <c r="I26" s="25"/>
      <c r="J26" s="3"/>
      <c r="K26" s="2"/>
      <c r="L26" s="2"/>
      <c r="M26" s="2"/>
      <c r="N26" s="2"/>
      <c r="O26" s="2"/>
      <c r="P26" s="2"/>
      <c r="Q26" s="3"/>
    </row>
    <row r="27" spans="1:254" ht="12.75" customHeight="1">
      <c r="A27" s="1"/>
      <c r="B27" s="2"/>
      <c r="C27" s="2"/>
      <c r="D27" s="2"/>
      <c r="E27" s="2"/>
      <c r="F27" s="2"/>
      <c r="G27" s="2"/>
      <c r="H27" s="2"/>
      <c r="I27" s="25"/>
      <c r="J27" s="3"/>
      <c r="K27" s="2"/>
      <c r="L27" s="2"/>
      <c r="M27" s="2"/>
      <c r="N27" s="2"/>
      <c r="O27" s="2"/>
      <c r="P27" s="2"/>
      <c r="Q27" s="3"/>
    </row>
    <row r="28" spans="1:254" ht="12.75" customHeight="1">
      <c r="A28" s="49" t="str">
        <f>PIVOT!A20</f>
        <v>CROWDER</v>
      </c>
      <c r="B28" s="6">
        <f>PIVOT!B20</f>
        <v>19</v>
      </c>
      <c r="C28" s="6">
        <f>PIVOT!C20</f>
        <v>28</v>
      </c>
      <c r="D28" s="6">
        <f>PIVOT!D20</f>
        <v>69</v>
      </c>
      <c r="E28" s="6">
        <f>PIVOT!E20</f>
        <v>35</v>
      </c>
      <c r="F28" s="6">
        <f>PIVOT!F20</f>
        <v>174</v>
      </c>
      <c r="G28" s="6">
        <f>PIVOT!G20</f>
        <v>2986</v>
      </c>
      <c r="H28" s="6">
        <f>PIVOT!H20</f>
        <v>72</v>
      </c>
      <c r="I28" s="50">
        <f>PIVOT!I20</f>
        <v>3424</v>
      </c>
      <c r="J28" s="6">
        <f>PIVOT!J20</f>
        <v>58</v>
      </c>
      <c r="K28" s="6">
        <f>PIVOT!K20</f>
        <v>54</v>
      </c>
      <c r="L28" s="6">
        <f>PIVOT!L20</f>
        <v>106</v>
      </c>
      <c r="M28" s="6">
        <f>PIVOT!M20</f>
        <v>60</v>
      </c>
      <c r="N28" s="6">
        <f>PIVOT!N20</f>
        <v>306</v>
      </c>
      <c r="O28" s="6">
        <f>PIVOT!O20</f>
        <v>4634</v>
      </c>
      <c r="P28" s="6">
        <f>PIVOT!P20</f>
        <v>113</v>
      </c>
      <c r="Q28" s="6">
        <f>PIVOT!Q20</f>
        <v>5407</v>
      </c>
    </row>
    <row r="29" spans="1:254" ht="12.75" customHeight="1">
      <c r="A29" s="49" t="str">
        <f>PIVOT!A21</f>
        <v>EAST CENTRAL</v>
      </c>
      <c r="B29" s="6">
        <f>PIVOT!B21</f>
        <v>0</v>
      </c>
      <c r="C29" s="6">
        <f>PIVOT!C21</f>
        <v>18</v>
      </c>
      <c r="D29" s="6">
        <f>PIVOT!D21</f>
        <v>9</v>
      </c>
      <c r="E29" s="6">
        <f>PIVOT!E21</f>
        <v>8</v>
      </c>
      <c r="F29" s="6">
        <f>PIVOT!F21</f>
        <v>26</v>
      </c>
      <c r="G29" s="6">
        <f>PIVOT!G21</f>
        <v>2383</v>
      </c>
      <c r="H29" s="6">
        <f>PIVOT!H21</f>
        <v>45</v>
      </c>
      <c r="I29" s="50">
        <f>PIVOT!I21</f>
        <v>2493</v>
      </c>
      <c r="J29" s="6">
        <f>PIVOT!J21</f>
        <v>1</v>
      </c>
      <c r="K29" s="6">
        <f>PIVOT!K21</f>
        <v>35</v>
      </c>
      <c r="L29" s="6">
        <f>PIVOT!L21</f>
        <v>16</v>
      </c>
      <c r="M29" s="6">
        <f>PIVOT!M21</f>
        <v>11</v>
      </c>
      <c r="N29" s="6">
        <f>PIVOT!N21</f>
        <v>34</v>
      </c>
      <c r="O29" s="6">
        <f>PIVOT!O21</f>
        <v>3943</v>
      </c>
      <c r="P29" s="6">
        <f>PIVOT!P21</f>
        <v>78</v>
      </c>
      <c r="Q29" s="6">
        <f>PIVOT!Q21</f>
        <v>4127</v>
      </c>
    </row>
    <row r="30" spans="1:254" ht="12.75" customHeight="1">
      <c r="A30" s="49" t="str">
        <f>PIVOT!A22</f>
        <v>JEFFERSON</v>
      </c>
      <c r="B30" s="6">
        <f>PIVOT!B22</f>
        <v>5</v>
      </c>
      <c r="C30" s="6">
        <f>PIVOT!C22</f>
        <v>61</v>
      </c>
      <c r="D30" s="6">
        <f>PIVOT!D22</f>
        <v>10</v>
      </c>
      <c r="E30" s="6">
        <f>PIVOT!E22</f>
        <v>16</v>
      </c>
      <c r="F30" s="6">
        <f>PIVOT!F22</f>
        <v>57</v>
      </c>
      <c r="G30" s="6">
        <f>PIVOT!G22</f>
        <v>3388</v>
      </c>
      <c r="H30" s="6">
        <f>PIVOT!H22</f>
        <v>85</v>
      </c>
      <c r="I30" s="50">
        <f>PIVOT!I22</f>
        <v>3639</v>
      </c>
      <c r="J30" s="6">
        <f>PIVOT!J22</f>
        <v>20</v>
      </c>
      <c r="K30" s="6">
        <f>PIVOT!K22</f>
        <v>111</v>
      </c>
      <c r="L30" s="6">
        <f>PIVOT!L22</f>
        <v>18</v>
      </c>
      <c r="M30" s="6">
        <f>PIVOT!M22</f>
        <v>29</v>
      </c>
      <c r="N30" s="6">
        <f>PIVOT!N22</f>
        <v>101</v>
      </c>
      <c r="O30" s="6">
        <f>PIVOT!O22</f>
        <v>5618</v>
      </c>
      <c r="P30" s="6">
        <f>PIVOT!P22</f>
        <v>152</v>
      </c>
      <c r="Q30" s="6">
        <f>PIVOT!Q22</f>
        <v>6079</v>
      </c>
    </row>
    <row r="31" spans="1:254" ht="12.75" customHeight="1">
      <c r="A31" s="49" t="str">
        <f>PIVOT!A23</f>
        <v>LINN STATE</v>
      </c>
      <c r="B31" s="6">
        <f>PIVOT!B23</f>
        <v>0</v>
      </c>
      <c r="C31" s="6">
        <f>PIVOT!C23</f>
        <v>2</v>
      </c>
      <c r="D31" s="6">
        <f>PIVOT!D23</f>
        <v>2</v>
      </c>
      <c r="E31" s="6">
        <f>PIVOT!E23</f>
        <v>1</v>
      </c>
      <c r="F31" s="6">
        <f>PIVOT!F23</f>
        <v>1</v>
      </c>
      <c r="G31" s="6">
        <f>PIVOT!G23</f>
        <v>121</v>
      </c>
      <c r="H31" s="6">
        <f>PIVOT!H23</f>
        <v>24</v>
      </c>
      <c r="I31" s="50">
        <f>PIVOT!I23</f>
        <v>151</v>
      </c>
      <c r="J31" s="6">
        <f>PIVOT!J23</f>
        <v>0</v>
      </c>
      <c r="K31" s="6">
        <f>PIVOT!K23</f>
        <v>19</v>
      </c>
      <c r="L31" s="6">
        <f>PIVOT!L23</f>
        <v>6</v>
      </c>
      <c r="M31" s="6">
        <f>PIVOT!M23</f>
        <v>3</v>
      </c>
      <c r="N31" s="6">
        <f>PIVOT!N23</f>
        <v>3</v>
      </c>
      <c r="O31" s="6">
        <f>PIVOT!O23</f>
        <v>1076</v>
      </c>
      <c r="P31" s="6">
        <f>PIVOT!P23</f>
        <v>58</v>
      </c>
      <c r="Q31" s="6">
        <f>PIVOT!Q23</f>
        <v>1168</v>
      </c>
    </row>
    <row r="32" spans="1:254" ht="12.75" customHeight="1">
      <c r="A32" s="49" t="str">
        <f>PIVOT!A24</f>
        <v>MCCKC B&amp;T</v>
      </c>
      <c r="B32" s="6">
        <f>PIVOT!B24</f>
        <v>0</v>
      </c>
      <c r="C32" s="6">
        <f>PIVOT!C24</f>
        <v>22</v>
      </c>
      <c r="D32" s="6">
        <f>PIVOT!D24</f>
        <v>1</v>
      </c>
      <c r="E32" s="6">
        <f>PIVOT!E24</f>
        <v>0</v>
      </c>
      <c r="F32" s="6">
        <f>PIVOT!F24</f>
        <v>6</v>
      </c>
      <c r="G32" s="6">
        <f>PIVOT!G24</f>
        <v>60</v>
      </c>
      <c r="H32" s="6">
        <f>PIVOT!H24</f>
        <v>5</v>
      </c>
      <c r="I32" s="50">
        <f>PIVOT!I24</f>
        <v>101</v>
      </c>
      <c r="J32" s="6">
        <f>PIVOT!J24</f>
        <v>0</v>
      </c>
      <c r="K32" s="6">
        <f>PIVOT!K24</f>
        <v>109</v>
      </c>
      <c r="L32" s="6">
        <f>PIVOT!L24</f>
        <v>4</v>
      </c>
      <c r="M32" s="6">
        <f>PIVOT!M24</f>
        <v>15</v>
      </c>
      <c r="N32" s="6">
        <f>PIVOT!N24</f>
        <v>44</v>
      </c>
      <c r="O32" s="6">
        <f>PIVOT!O24</f>
        <v>624</v>
      </c>
      <c r="P32" s="6">
        <f>PIVOT!P24</f>
        <v>16</v>
      </c>
      <c r="Q32" s="6">
        <f>PIVOT!Q24</f>
        <v>852</v>
      </c>
    </row>
    <row r="33" spans="1:17" ht="12.75" customHeight="1">
      <c r="A33" s="49" t="str">
        <f>PIVOT!A25</f>
        <v>MCCKC BR</v>
      </c>
      <c r="B33" s="6">
        <f>PIVOT!B25</f>
        <v>0</v>
      </c>
      <c r="C33" s="6">
        <f>PIVOT!C25</f>
        <v>104</v>
      </c>
      <c r="D33" s="6">
        <f>PIVOT!D25</f>
        <v>8</v>
      </c>
      <c r="E33" s="6">
        <f>PIVOT!E25</f>
        <v>25</v>
      </c>
      <c r="F33" s="6">
        <f>PIVOT!F25</f>
        <v>136</v>
      </c>
      <c r="G33" s="6">
        <f>PIVOT!G25</f>
        <v>1629</v>
      </c>
      <c r="H33" s="6">
        <f>PIVOT!H25</f>
        <v>44</v>
      </c>
      <c r="I33" s="50">
        <f>PIVOT!I25</f>
        <v>2085</v>
      </c>
      <c r="J33" s="6">
        <f>PIVOT!J25</f>
        <v>0</v>
      </c>
      <c r="K33" s="6">
        <f>PIVOT!K25</f>
        <v>185</v>
      </c>
      <c r="L33" s="6">
        <f>PIVOT!L25</f>
        <v>10</v>
      </c>
      <c r="M33" s="6">
        <f>PIVOT!M25</f>
        <v>37</v>
      </c>
      <c r="N33" s="6">
        <f>PIVOT!N25</f>
        <v>234</v>
      </c>
      <c r="O33" s="6">
        <f>PIVOT!O25</f>
        <v>2715</v>
      </c>
      <c r="P33" s="6">
        <f>PIVOT!P25</f>
        <v>82</v>
      </c>
      <c r="Q33" s="6">
        <f>PIVOT!Q25</f>
        <v>3483</v>
      </c>
    </row>
    <row r="34" spans="1:17" ht="12.75" customHeight="1">
      <c r="A34" s="49" t="str">
        <f>PIVOT!A26</f>
        <v>MCCKC LV</v>
      </c>
      <c r="B34" s="6">
        <f>PIVOT!B26</f>
        <v>0</v>
      </c>
      <c r="C34" s="6">
        <f>PIVOT!C26</f>
        <v>602</v>
      </c>
      <c r="D34" s="6">
        <f>PIVOT!D26</f>
        <v>9</v>
      </c>
      <c r="E34" s="6">
        <f>PIVOT!E26</f>
        <v>41</v>
      </c>
      <c r="F34" s="6">
        <f>PIVOT!F26</f>
        <v>207</v>
      </c>
      <c r="G34" s="6">
        <f>PIVOT!G26</f>
        <v>2390</v>
      </c>
      <c r="H34" s="6">
        <f>PIVOT!H26</f>
        <v>76</v>
      </c>
      <c r="I34" s="50">
        <f>PIVOT!I26</f>
        <v>3519</v>
      </c>
      <c r="J34" s="6">
        <f>PIVOT!J26</f>
        <v>0</v>
      </c>
      <c r="K34" s="6">
        <f>PIVOT!K26</f>
        <v>979</v>
      </c>
      <c r="L34" s="6">
        <f>PIVOT!L26</f>
        <v>18</v>
      </c>
      <c r="M34" s="6">
        <f>PIVOT!M26</f>
        <v>85</v>
      </c>
      <c r="N34" s="6">
        <f>PIVOT!N26</f>
        <v>334</v>
      </c>
      <c r="O34" s="6">
        <f>PIVOT!O26</f>
        <v>4294</v>
      </c>
      <c r="P34" s="6">
        <f>PIVOT!P26</f>
        <v>148</v>
      </c>
      <c r="Q34" s="6">
        <f>PIVOT!Q26</f>
        <v>6209</v>
      </c>
    </row>
    <row r="35" spans="1:17" ht="12.75" customHeight="1">
      <c r="A35" s="49" t="str">
        <f>PIVOT!A27</f>
        <v>MCCKC MW</v>
      </c>
      <c r="B35" s="6">
        <f>PIVOT!B27</f>
        <v>0</v>
      </c>
      <c r="C35" s="6">
        <f>PIVOT!C27</f>
        <v>196</v>
      </c>
      <c r="D35" s="6">
        <f>PIVOT!D27</f>
        <v>16</v>
      </c>
      <c r="E35" s="6">
        <f>PIVOT!E27</f>
        <v>71</v>
      </c>
      <c r="F35" s="6">
        <f>PIVOT!F27</f>
        <v>215</v>
      </c>
      <c r="G35" s="6">
        <f>PIVOT!G27</f>
        <v>2465</v>
      </c>
      <c r="H35" s="6">
        <f>PIVOT!H27</f>
        <v>61</v>
      </c>
      <c r="I35" s="50">
        <f>PIVOT!I27</f>
        <v>3199</v>
      </c>
      <c r="J35" s="6">
        <f>PIVOT!J27</f>
        <v>0</v>
      </c>
      <c r="K35" s="6">
        <f>PIVOT!K27</f>
        <v>344</v>
      </c>
      <c r="L35" s="6">
        <f>PIVOT!L27</f>
        <v>23</v>
      </c>
      <c r="M35" s="6">
        <f>PIVOT!M27</f>
        <v>139</v>
      </c>
      <c r="N35" s="6">
        <f>PIVOT!N27</f>
        <v>350</v>
      </c>
      <c r="O35" s="6">
        <f>PIVOT!O27</f>
        <v>4080</v>
      </c>
      <c r="P35" s="6">
        <f>PIVOT!P27</f>
        <v>97</v>
      </c>
      <c r="Q35" s="6">
        <f>PIVOT!Q27</f>
        <v>5332</v>
      </c>
    </row>
    <row r="36" spans="1:17" ht="12.75" customHeight="1">
      <c r="A36" s="49" t="str">
        <f>PIVOT!A28</f>
        <v>MCCKC PV</v>
      </c>
      <c r="B36" s="6">
        <f>PIVOT!B28</f>
        <v>39</v>
      </c>
      <c r="C36" s="6">
        <f>PIVOT!C28</f>
        <v>1476</v>
      </c>
      <c r="D36" s="6">
        <f>PIVOT!D28</f>
        <v>13</v>
      </c>
      <c r="E36" s="6">
        <f>PIVOT!E28</f>
        <v>108</v>
      </c>
      <c r="F36" s="6">
        <f>PIVOT!F28</f>
        <v>344</v>
      </c>
      <c r="G36" s="6">
        <f>PIVOT!G28</f>
        <v>1500</v>
      </c>
      <c r="H36" s="6">
        <f>PIVOT!H28</f>
        <v>93</v>
      </c>
      <c r="I36" s="50">
        <f>PIVOT!I28</f>
        <v>3762</v>
      </c>
      <c r="J36" s="6">
        <f>PIVOT!J28</f>
        <v>93</v>
      </c>
      <c r="K36" s="6">
        <f>PIVOT!K28</f>
        <v>2055</v>
      </c>
      <c r="L36" s="6">
        <f>PIVOT!L28</f>
        <v>16</v>
      </c>
      <c r="M36" s="6">
        <f>PIVOT!M28</f>
        <v>188</v>
      </c>
      <c r="N36" s="6">
        <f>PIVOT!N28</f>
        <v>514</v>
      </c>
      <c r="O36" s="6">
        <f>PIVOT!O28</f>
        <v>2143</v>
      </c>
      <c r="P36" s="6">
        <f>PIVOT!P28</f>
        <v>131</v>
      </c>
      <c r="Q36" s="6">
        <f>PIVOT!Q28</f>
        <v>5409</v>
      </c>
    </row>
    <row r="37" spans="1:17" ht="12.75" customHeight="1">
      <c r="A37" s="49" t="str">
        <f>PIVOT!A29</f>
        <v>MINERAL</v>
      </c>
      <c r="B37" s="6">
        <f>PIVOT!B29</f>
        <v>5</v>
      </c>
      <c r="C37" s="6">
        <f>PIVOT!C29</f>
        <v>37</v>
      </c>
      <c r="D37" s="6">
        <f>PIVOT!D29</f>
        <v>22</v>
      </c>
      <c r="E37" s="6">
        <f>PIVOT!E29</f>
        <v>7</v>
      </c>
      <c r="F37" s="6">
        <f>PIVOT!F29</f>
        <v>23</v>
      </c>
      <c r="G37" s="6">
        <f>PIVOT!G29</f>
        <v>2363</v>
      </c>
      <c r="H37" s="6">
        <f>PIVOT!H29</f>
        <v>121</v>
      </c>
      <c r="I37" s="50">
        <f>PIVOT!I29</f>
        <v>2578</v>
      </c>
      <c r="J37" s="6">
        <f>PIVOT!J29</f>
        <v>8</v>
      </c>
      <c r="K37" s="6">
        <f>PIVOT!K29</f>
        <v>76</v>
      </c>
      <c r="L37" s="6">
        <f>PIVOT!L29</f>
        <v>33</v>
      </c>
      <c r="M37" s="6">
        <f>PIVOT!M29</f>
        <v>12</v>
      </c>
      <c r="N37" s="6">
        <f>PIVOT!N29</f>
        <v>38</v>
      </c>
      <c r="O37" s="6">
        <f>PIVOT!O29</f>
        <v>3675</v>
      </c>
      <c r="P37" s="6">
        <f>PIVOT!P29</f>
        <v>193</v>
      </c>
      <c r="Q37" s="6">
        <f>PIVOT!Q29</f>
        <v>4035</v>
      </c>
    </row>
    <row r="38" spans="1:17" ht="12.75" customHeight="1">
      <c r="A38" s="49" t="str">
        <f>PIVOT!A30</f>
        <v>MO STATE WP</v>
      </c>
      <c r="B38" s="6">
        <f>PIVOT!B30</f>
        <v>1</v>
      </c>
      <c r="C38" s="6">
        <f>PIVOT!C30</f>
        <v>13</v>
      </c>
      <c r="D38" s="6">
        <f>PIVOT!D30</f>
        <v>13</v>
      </c>
      <c r="E38" s="6">
        <f>PIVOT!E30</f>
        <v>12</v>
      </c>
      <c r="F38" s="6">
        <f>PIVOT!F30</f>
        <v>18</v>
      </c>
      <c r="G38" s="6">
        <f>PIVOT!G30</f>
        <v>1160</v>
      </c>
      <c r="H38" s="6">
        <f>PIVOT!H30</f>
        <v>75</v>
      </c>
      <c r="I38" s="50">
        <f>PIVOT!I30</f>
        <v>1292</v>
      </c>
      <c r="J38" s="6">
        <f>PIVOT!J30</f>
        <v>2</v>
      </c>
      <c r="K38" s="6">
        <f>PIVOT!K30</f>
        <v>37</v>
      </c>
      <c r="L38" s="6">
        <f>PIVOT!L30</f>
        <v>20</v>
      </c>
      <c r="M38" s="6">
        <f>PIVOT!M30</f>
        <v>24</v>
      </c>
      <c r="N38" s="6">
        <f>PIVOT!N30</f>
        <v>34</v>
      </c>
      <c r="O38" s="6">
        <f>PIVOT!O30</f>
        <v>1867</v>
      </c>
      <c r="P38" s="6">
        <f>PIVOT!P30</f>
        <v>158</v>
      </c>
      <c r="Q38" s="6">
        <f>PIVOT!Q30</f>
        <v>2142</v>
      </c>
    </row>
    <row r="39" spans="1:17" ht="12.75" customHeight="1">
      <c r="A39" s="49" t="str">
        <f>PIVOT!A31</f>
        <v>MOBERLY</v>
      </c>
      <c r="B39" s="6">
        <f>PIVOT!B31</f>
        <v>8</v>
      </c>
      <c r="C39" s="6">
        <f>PIVOT!C31</f>
        <v>316</v>
      </c>
      <c r="D39" s="6">
        <f>PIVOT!D31</f>
        <v>24</v>
      </c>
      <c r="E39" s="6">
        <f>PIVOT!E31</f>
        <v>30</v>
      </c>
      <c r="F39" s="6">
        <f>PIVOT!F31</f>
        <v>59</v>
      </c>
      <c r="G39" s="6">
        <f>PIVOT!G31</f>
        <v>2923</v>
      </c>
      <c r="H39" s="6">
        <f>PIVOT!H31</f>
        <v>43</v>
      </c>
      <c r="I39" s="50">
        <f>PIVOT!I31</f>
        <v>3416</v>
      </c>
      <c r="J39" s="6">
        <f>PIVOT!J31</f>
        <v>15</v>
      </c>
      <c r="K39" s="6">
        <f>PIVOT!K31</f>
        <v>535</v>
      </c>
      <c r="L39" s="6">
        <f>PIVOT!L31</f>
        <v>37</v>
      </c>
      <c r="M39" s="6">
        <f>PIVOT!M31</f>
        <v>64</v>
      </c>
      <c r="N39" s="6">
        <f>PIVOT!N31</f>
        <v>108</v>
      </c>
      <c r="O39" s="6">
        <f>PIVOT!O31</f>
        <v>4814</v>
      </c>
      <c r="P39" s="6">
        <f>PIVOT!P31</f>
        <v>74</v>
      </c>
      <c r="Q39" s="6">
        <f>PIVOT!Q31</f>
        <v>5669</v>
      </c>
    </row>
    <row r="40" spans="1:17" ht="12.75" customHeight="1">
      <c r="A40" s="49" t="str">
        <f>PIVOT!A32</f>
        <v>NCMO</v>
      </c>
      <c r="B40" s="6">
        <f>PIVOT!B32</f>
        <v>1</v>
      </c>
      <c r="C40" s="6">
        <f>PIVOT!C32</f>
        <v>15</v>
      </c>
      <c r="D40" s="6">
        <f>PIVOT!D32</f>
        <v>5</v>
      </c>
      <c r="E40" s="6">
        <f>PIVOT!E32</f>
        <v>5</v>
      </c>
      <c r="F40" s="6">
        <f>PIVOT!F32</f>
        <v>16</v>
      </c>
      <c r="G40" s="6">
        <f>PIVOT!G32</f>
        <v>1210</v>
      </c>
      <c r="H40" s="6">
        <f>PIVOT!H32</f>
        <v>13</v>
      </c>
      <c r="I40" s="50">
        <f>PIVOT!I32</f>
        <v>1265</v>
      </c>
      <c r="J40" s="6">
        <f>PIVOT!J32</f>
        <v>6</v>
      </c>
      <c r="K40" s="6">
        <f>PIVOT!K32</f>
        <v>32</v>
      </c>
      <c r="L40" s="6">
        <f>PIVOT!L32</f>
        <v>11</v>
      </c>
      <c r="M40" s="6">
        <f>PIVOT!M32</f>
        <v>8</v>
      </c>
      <c r="N40" s="6">
        <f>PIVOT!N32</f>
        <v>21</v>
      </c>
      <c r="O40" s="6">
        <f>PIVOT!O32</f>
        <v>1697</v>
      </c>
      <c r="P40" s="6">
        <f>PIVOT!P32</f>
        <v>27</v>
      </c>
      <c r="Q40" s="6">
        <f>PIVOT!Q32</f>
        <v>1802</v>
      </c>
    </row>
    <row r="41" spans="1:17" ht="12.75" customHeight="1">
      <c r="A41" s="49" t="str">
        <f>PIVOT!A33</f>
        <v>OTC</v>
      </c>
      <c r="B41" s="6">
        <f>PIVOT!B33</f>
        <v>1</v>
      </c>
      <c r="C41" s="6">
        <f>PIVOT!C33</f>
        <v>267</v>
      </c>
      <c r="D41" s="6">
        <f>PIVOT!D33</f>
        <v>90</v>
      </c>
      <c r="E41" s="6">
        <f>PIVOT!E33</f>
        <v>115</v>
      </c>
      <c r="F41" s="6">
        <f>PIVOT!F33</f>
        <v>181</v>
      </c>
      <c r="G41" s="6">
        <f>PIVOT!G33</f>
        <v>7962</v>
      </c>
      <c r="H41" s="6">
        <f>PIVOT!H33</f>
        <v>179</v>
      </c>
      <c r="I41" s="50">
        <f>PIVOT!I33</f>
        <v>8815</v>
      </c>
      <c r="J41" s="6">
        <f>PIVOT!J33</f>
        <v>4</v>
      </c>
      <c r="K41" s="6">
        <f>PIVOT!K33</f>
        <v>480</v>
      </c>
      <c r="L41" s="6">
        <f>PIVOT!L33</f>
        <v>156</v>
      </c>
      <c r="M41" s="6">
        <f>PIVOT!M33</f>
        <v>217</v>
      </c>
      <c r="N41" s="6">
        <f>PIVOT!N33</f>
        <v>313</v>
      </c>
      <c r="O41" s="6">
        <f>PIVOT!O33</f>
        <v>13648</v>
      </c>
      <c r="P41" s="6">
        <f>PIVOT!P33</f>
        <v>334</v>
      </c>
      <c r="Q41" s="6">
        <f>PIVOT!Q33</f>
        <v>15179</v>
      </c>
    </row>
    <row r="42" spans="1:17" ht="12.75" customHeight="1">
      <c r="A42" s="49" t="str">
        <f>PIVOT!A34</f>
        <v>ST CHARLES</v>
      </c>
      <c r="B42" s="6">
        <f>PIVOT!B34</f>
        <v>43</v>
      </c>
      <c r="C42" s="6">
        <f>PIVOT!C34</f>
        <v>321</v>
      </c>
      <c r="D42" s="6">
        <f>PIVOT!D34</f>
        <v>14</v>
      </c>
      <c r="E42" s="6">
        <f>PIVOT!E34</f>
        <v>76</v>
      </c>
      <c r="F42" s="6">
        <f>PIVOT!F34</f>
        <v>117</v>
      </c>
      <c r="G42" s="6">
        <f>PIVOT!G34</f>
        <v>3750</v>
      </c>
      <c r="H42" s="6">
        <f>PIVOT!H34</f>
        <v>232</v>
      </c>
      <c r="I42" s="50">
        <f>PIVOT!I34</f>
        <v>4639</v>
      </c>
      <c r="J42" s="6">
        <f>PIVOT!J34</f>
        <v>97</v>
      </c>
      <c r="K42" s="6">
        <f>PIVOT!K34</f>
        <v>485</v>
      </c>
      <c r="L42" s="6">
        <f>PIVOT!L34</f>
        <v>24</v>
      </c>
      <c r="M42" s="6">
        <f>PIVOT!M34</f>
        <v>135</v>
      </c>
      <c r="N42" s="6">
        <f>PIVOT!N34</f>
        <v>215</v>
      </c>
      <c r="O42" s="6">
        <f>PIVOT!O34</f>
        <v>6622</v>
      </c>
      <c r="P42" s="6">
        <f>PIVOT!P34</f>
        <v>442</v>
      </c>
      <c r="Q42" s="6">
        <f>PIVOT!Q34</f>
        <v>8174</v>
      </c>
    </row>
    <row r="43" spans="1:17" ht="12.75" customHeight="1">
      <c r="A43" s="49" t="str">
        <f>PIVOT!A35</f>
        <v>STATE FAIR</v>
      </c>
      <c r="B43" s="6">
        <f>PIVOT!B35</f>
        <v>0</v>
      </c>
      <c r="C43" s="6">
        <f>PIVOT!C35</f>
        <v>104</v>
      </c>
      <c r="D43" s="6">
        <f>PIVOT!D35</f>
        <v>15</v>
      </c>
      <c r="E43" s="6">
        <f>PIVOT!E35</f>
        <v>31</v>
      </c>
      <c r="F43" s="6">
        <f>PIVOT!F35</f>
        <v>89</v>
      </c>
      <c r="G43" s="6">
        <f>PIVOT!G35</f>
        <v>2931</v>
      </c>
      <c r="H43" s="6">
        <f>PIVOT!H35</f>
        <v>38</v>
      </c>
      <c r="I43" s="50">
        <f>PIVOT!I35</f>
        <v>3281</v>
      </c>
      <c r="J43" s="6">
        <f>PIVOT!J35</f>
        <v>0</v>
      </c>
      <c r="K43" s="6">
        <f>PIVOT!K35</f>
        <v>185</v>
      </c>
      <c r="L43" s="6">
        <f>PIVOT!L35</f>
        <v>26</v>
      </c>
      <c r="M43" s="6">
        <f>PIVOT!M35</f>
        <v>45</v>
      </c>
      <c r="N43" s="6">
        <f>PIVOT!N35</f>
        <v>155</v>
      </c>
      <c r="O43" s="6">
        <f>PIVOT!O35</f>
        <v>4488</v>
      </c>
      <c r="P43" s="6">
        <f>PIVOT!P35</f>
        <v>59</v>
      </c>
      <c r="Q43" s="6">
        <f>PIVOT!Q35</f>
        <v>5073</v>
      </c>
    </row>
    <row r="44" spans="1:17" ht="12.75" customHeight="1">
      <c r="A44" s="49" t="str">
        <f>PIVOT!A36</f>
        <v>STLCC FP</v>
      </c>
      <c r="B44" s="6">
        <f>PIVOT!B36</f>
        <v>190</v>
      </c>
      <c r="C44" s="6">
        <f>PIVOT!C36</f>
        <v>7338</v>
      </c>
      <c r="D44" s="6">
        <f>PIVOT!D36</f>
        <v>55</v>
      </c>
      <c r="E44" s="6">
        <f>PIVOT!E36</f>
        <v>410</v>
      </c>
      <c r="F44" s="6">
        <f>PIVOT!F36</f>
        <v>454</v>
      </c>
      <c r="G44" s="6">
        <f>PIVOT!G36</f>
        <v>8519</v>
      </c>
      <c r="H44" s="6">
        <f>PIVOT!H36</f>
        <v>350</v>
      </c>
      <c r="I44" s="50">
        <f>PIVOT!I36</f>
        <v>17727</v>
      </c>
      <c r="J44" s="6">
        <f>PIVOT!J36</f>
        <v>305</v>
      </c>
      <c r="K44" s="6">
        <f>PIVOT!K36</f>
        <v>10931</v>
      </c>
      <c r="L44" s="6">
        <f>PIVOT!L36</f>
        <v>88</v>
      </c>
      <c r="M44" s="6">
        <f>PIVOT!M36</f>
        <v>732</v>
      </c>
      <c r="N44" s="6">
        <f>PIVOT!N36</f>
        <v>767</v>
      </c>
      <c r="O44" s="6">
        <f>PIVOT!O36</f>
        <v>15159</v>
      </c>
      <c r="P44" s="6">
        <f>PIVOT!P36</f>
        <v>572</v>
      </c>
      <c r="Q44" s="6">
        <f>PIVOT!Q36</f>
        <v>29200</v>
      </c>
    </row>
    <row r="45" spans="1:17" ht="12.75" customHeight="1">
      <c r="A45" s="49" t="str">
        <f>PIVOT!A37</f>
        <v>THREE RIVERS</v>
      </c>
      <c r="B45" s="6">
        <f>PIVOT!B37</f>
        <v>1</v>
      </c>
      <c r="C45" s="6">
        <f>PIVOT!C37</f>
        <v>296</v>
      </c>
      <c r="D45" s="6">
        <f>PIVOT!D37</f>
        <v>14</v>
      </c>
      <c r="E45" s="6">
        <f>PIVOT!E37</f>
        <v>2</v>
      </c>
      <c r="F45" s="6">
        <f>PIVOT!F37</f>
        <v>36</v>
      </c>
      <c r="G45" s="6">
        <f>PIVOT!G37</f>
        <v>2413</v>
      </c>
      <c r="H45" s="6">
        <f>PIVOT!H37</f>
        <v>20</v>
      </c>
      <c r="I45" s="50">
        <f>PIVOT!I37</f>
        <v>2783</v>
      </c>
      <c r="J45" s="6">
        <f>PIVOT!J37</f>
        <v>3</v>
      </c>
      <c r="K45" s="6">
        <f>PIVOT!K37</f>
        <v>463</v>
      </c>
      <c r="L45" s="6">
        <f>PIVOT!L37</f>
        <v>21</v>
      </c>
      <c r="M45" s="6">
        <f>PIVOT!M37</f>
        <v>8</v>
      </c>
      <c r="N45" s="6">
        <f>PIVOT!N37</f>
        <v>51</v>
      </c>
      <c r="O45" s="6">
        <f>PIVOT!O37</f>
        <v>3650</v>
      </c>
      <c r="P45" s="6">
        <f>PIVOT!P37</f>
        <v>36</v>
      </c>
      <c r="Q45" s="6">
        <f>PIVOT!Q37</f>
        <v>4234</v>
      </c>
    </row>
    <row r="46" spans="1:17" ht="12.75" customHeight="1">
      <c r="A46" s="1" t="s">
        <v>13</v>
      </c>
      <c r="B46" s="2">
        <f>SUM(B28:B45)</f>
        <v>313</v>
      </c>
      <c r="C46" s="2">
        <f>SUM(C28:C45)</f>
        <v>11216</v>
      </c>
      <c r="D46" s="2">
        <f>SUM(D28:D45)</f>
        <v>389</v>
      </c>
      <c r="E46" s="2">
        <f>SUM(E28:E45)</f>
        <v>993</v>
      </c>
      <c r="F46" s="2">
        <f>SUM(F28:F45)</f>
        <v>2159</v>
      </c>
      <c r="G46" s="2">
        <f>SUM(G28:G45)</f>
        <v>50153</v>
      </c>
      <c r="H46" s="2">
        <f>SUM(H28:H45)</f>
        <v>1576</v>
      </c>
      <c r="I46" s="25">
        <f>SUM(I28:I45)</f>
        <v>68169</v>
      </c>
      <c r="J46" s="3">
        <f>SUM(J28:J45)</f>
        <v>612</v>
      </c>
      <c r="K46" s="2">
        <f>SUM(K28:K45)</f>
        <v>17115</v>
      </c>
      <c r="L46" s="2">
        <f>SUM(L28:L45)</f>
        <v>633</v>
      </c>
      <c r="M46" s="2">
        <f>SUM(M28:M45)</f>
        <v>1812</v>
      </c>
      <c r="N46" s="2">
        <f>SUM(N28:N45)</f>
        <v>3622</v>
      </c>
      <c r="O46" s="2">
        <f>SUM(O28:O45)</f>
        <v>84747</v>
      </c>
      <c r="P46" s="2">
        <f>SUM(P28:P45)</f>
        <v>2770</v>
      </c>
      <c r="Q46" s="3">
        <f t="shared" ref="Q46" si="2">SUM(J46:P46)</f>
        <v>111311</v>
      </c>
    </row>
    <row r="47" spans="1:17" ht="12.75" customHeight="1">
      <c r="A47" s="1"/>
      <c r="B47" s="2"/>
      <c r="C47" s="2"/>
      <c r="D47" s="2"/>
      <c r="E47" s="2"/>
      <c r="F47" s="2"/>
      <c r="G47" s="2"/>
      <c r="H47" s="2"/>
      <c r="I47" s="25"/>
      <c r="J47" s="3"/>
      <c r="K47" s="2"/>
      <c r="L47" s="2"/>
      <c r="M47" s="2"/>
      <c r="N47" s="2"/>
      <c r="O47" s="2"/>
      <c r="P47" s="2"/>
      <c r="Q47" s="3"/>
    </row>
    <row r="48" spans="1:17" ht="12.75" customHeight="1" thickBot="1">
      <c r="A48" s="27" t="s">
        <v>15</v>
      </c>
      <c r="B48" s="28">
        <f>SUM(B24+B46)</f>
        <v>2152</v>
      </c>
      <c r="C48" s="28">
        <f>SUM(C24+C46)</f>
        <v>18560</v>
      </c>
      <c r="D48" s="28">
        <f>SUM(D24+D46)</f>
        <v>763</v>
      </c>
      <c r="E48" s="28">
        <f>SUM(E24+E46)</f>
        <v>2241</v>
      </c>
      <c r="F48" s="28">
        <f>SUM(F24+F46)</f>
        <v>3843</v>
      </c>
      <c r="G48" s="28">
        <f>SUM(G24+G46)</f>
        <v>99595</v>
      </c>
      <c r="H48" s="28">
        <f>SUM(H24+H46)</f>
        <v>4329</v>
      </c>
      <c r="I48" s="43">
        <f>SUM(I24+I46)</f>
        <v>133859</v>
      </c>
      <c r="J48" s="28">
        <f>SUM(J24+J46)</f>
        <v>4477</v>
      </c>
      <c r="K48" s="28">
        <f>SUM(K24+K46)</f>
        <v>29155</v>
      </c>
      <c r="L48" s="28">
        <f>SUM(L24+L46)</f>
        <v>1293</v>
      </c>
      <c r="M48" s="28">
        <f>SUM(M24+M46)</f>
        <v>4244</v>
      </c>
      <c r="N48" s="28">
        <f>SUM(N24+N46)</f>
        <v>6672</v>
      </c>
      <c r="O48" s="28">
        <f>SUM(O24+O46)</f>
        <v>175868</v>
      </c>
      <c r="P48" s="28">
        <f>SUM(P24+P46)</f>
        <v>8106</v>
      </c>
      <c r="Q48" s="28">
        <f t="shared" ref="Q48" si="3">SUM(J48:P48)</f>
        <v>229815</v>
      </c>
    </row>
    <row r="49" spans="1:18" ht="12.75" customHeight="1" thickTop="1">
      <c r="A49" s="1" t="s">
        <v>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</row>
    <row r="50" spans="1:18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</row>
    <row r="51" spans="1:18" ht="12.75" customHeight="1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</row>
    <row r="52" spans="1:18" ht="12.75" customHeight="1">
      <c r="A52" s="40" t="s">
        <v>123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</row>
    <row r="53" spans="1:18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8" ht="12.75" customHeight="1">
      <c r="A54" s="9"/>
      <c r="B54" s="32" t="s">
        <v>0</v>
      </c>
      <c r="C54" s="32"/>
      <c r="D54" s="32"/>
      <c r="E54" s="32"/>
      <c r="F54" s="32"/>
      <c r="G54" s="32"/>
      <c r="H54" s="32"/>
      <c r="I54" s="32"/>
      <c r="J54" s="33" t="s">
        <v>1</v>
      </c>
      <c r="K54" s="32"/>
      <c r="L54" s="32"/>
      <c r="M54" s="32"/>
      <c r="N54" s="32"/>
      <c r="O54" s="32"/>
      <c r="P54" s="32"/>
      <c r="Q54" s="34"/>
    </row>
    <row r="55" spans="1:18" ht="12.75" customHeight="1">
      <c r="A55" s="1"/>
      <c r="B55" s="35" t="s">
        <v>2</v>
      </c>
      <c r="C55" s="36"/>
      <c r="D55" s="36"/>
      <c r="E55" s="36"/>
      <c r="F55" s="36"/>
      <c r="G55" s="36"/>
      <c r="H55" s="36"/>
      <c r="I55" s="36"/>
      <c r="J55" s="37" t="s">
        <v>2</v>
      </c>
      <c r="K55" s="36"/>
      <c r="L55" s="36"/>
      <c r="M55" s="36"/>
      <c r="N55" s="36"/>
      <c r="O55" s="36"/>
      <c r="P55" s="36"/>
      <c r="Q55" s="41"/>
    </row>
    <row r="56" spans="1:18" ht="12.75" customHeight="1">
      <c r="A56" s="1"/>
      <c r="B56" s="35" t="s">
        <v>3</v>
      </c>
      <c r="C56" s="35" t="s">
        <v>4</v>
      </c>
      <c r="D56" s="35" t="s">
        <v>5</v>
      </c>
      <c r="E56" s="2"/>
      <c r="F56" s="2"/>
      <c r="G56" s="2"/>
      <c r="H56" s="2"/>
      <c r="I56" s="2"/>
      <c r="J56" s="37" t="s">
        <v>3</v>
      </c>
      <c r="K56" s="35" t="s">
        <v>4</v>
      </c>
      <c r="L56" s="35" t="s">
        <v>5</v>
      </c>
      <c r="M56" s="2"/>
      <c r="N56" s="2"/>
      <c r="O56" s="2"/>
      <c r="P56" s="2"/>
      <c r="Q56" s="3"/>
    </row>
    <row r="57" spans="1:18" ht="12.75" customHeight="1">
      <c r="A57" s="1"/>
      <c r="B57" s="35" t="s">
        <v>6</v>
      </c>
      <c r="C57" s="35" t="s">
        <v>5</v>
      </c>
      <c r="D57" s="35" t="s">
        <v>7</v>
      </c>
      <c r="E57" s="35" t="s">
        <v>8</v>
      </c>
      <c r="F57" s="35" t="s">
        <v>9</v>
      </c>
      <c r="G57" s="35" t="s">
        <v>10</v>
      </c>
      <c r="H57" s="35" t="s">
        <v>11</v>
      </c>
      <c r="I57" s="35" t="s">
        <v>1</v>
      </c>
      <c r="J57" s="37" t="s">
        <v>6</v>
      </c>
      <c r="K57" s="35" t="s">
        <v>5</v>
      </c>
      <c r="L57" s="35" t="s">
        <v>7</v>
      </c>
      <c r="M57" s="35" t="s">
        <v>8</v>
      </c>
      <c r="N57" s="35" t="s">
        <v>9</v>
      </c>
      <c r="O57" s="35" t="s">
        <v>10</v>
      </c>
      <c r="P57" s="35" t="s">
        <v>11</v>
      </c>
      <c r="Q57" s="42" t="s">
        <v>1</v>
      </c>
    </row>
    <row r="58" spans="1:18" ht="12.75" customHeight="1">
      <c r="A58" s="19"/>
      <c r="B58" s="38"/>
      <c r="C58" s="38"/>
      <c r="D58" s="38"/>
      <c r="E58" s="38"/>
      <c r="F58" s="38"/>
      <c r="G58" s="38"/>
      <c r="H58" s="38"/>
      <c r="I58" s="38"/>
      <c r="J58" s="39"/>
      <c r="K58" s="38"/>
      <c r="L58" s="38"/>
      <c r="M58" s="38"/>
      <c r="N58" s="38"/>
      <c r="O58" s="38"/>
      <c r="P58" s="38"/>
      <c r="Q58" s="38"/>
    </row>
    <row r="59" spans="1:18" ht="56.25" customHeight="1">
      <c r="A59" s="22" t="s">
        <v>17</v>
      </c>
      <c r="B59" s="2"/>
      <c r="C59" s="2"/>
      <c r="D59" s="2"/>
      <c r="E59" s="2"/>
      <c r="F59" s="2"/>
      <c r="G59" s="2"/>
      <c r="H59" s="2"/>
      <c r="I59" s="2"/>
      <c r="J59" s="29"/>
      <c r="K59" s="2"/>
      <c r="L59" s="2"/>
      <c r="M59" s="2"/>
      <c r="N59" s="2"/>
      <c r="O59" s="2"/>
      <c r="P59" s="2"/>
      <c r="Q59" s="3"/>
    </row>
    <row r="60" spans="1:18" ht="12.75" customHeight="1">
      <c r="A60" s="1"/>
      <c r="B60" s="2"/>
      <c r="C60" s="2"/>
      <c r="D60" s="2"/>
      <c r="E60" s="2"/>
      <c r="F60" s="2"/>
      <c r="G60" s="2"/>
      <c r="H60" s="2"/>
      <c r="I60" s="2"/>
      <c r="J60" s="29"/>
      <c r="K60" s="2"/>
      <c r="L60" s="2"/>
      <c r="M60" s="2"/>
      <c r="N60" s="2"/>
      <c r="O60" s="2"/>
      <c r="P60" s="2"/>
      <c r="Q60" s="3"/>
    </row>
    <row r="61" spans="1:18" ht="12.75" customHeight="1">
      <c r="A61" s="49" t="str">
        <f>PIVOT!A39</f>
        <v>AVILA</v>
      </c>
      <c r="B61" s="2">
        <f>PIVOT!B39</f>
        <v>23</v>
      </c>
      <c r="C61" s="2">
        <f>PIVOT!C39</f>
        <v>135</v>
      </c>
      <c r="D61" s="2">
        <f>PIVOT!D39</f>
        <v>8</v>
      </c>
      <c r="E61" s="2">
        <f>PIVOT!E39</f>
        <v>10</v>
      </c>
      <c r="F61" s="2">
        <f>PIVOT!F39</f>
        <v>44</v>
      </c>
      <c r="G61" s="2">
        <f>PIVOT!G39</f>
        <v>531</v>
      </c>
      <c r="H61" s="2">
        <f>PIVOT!H39</f>
        <v>0</v>
      </c>
      <c r="I61" s="25">
        <f>PIVOT!I39</f>
        <v>774</v>
      </c>
      <c r="J61" s="2">
        <f>PIVOT!J39</f>
        <v>87</v>
      </c>
      <c r="K61" s="2">
        <f>PIVOT!K39</f>
        <v>215</v>
      </c>
      <c r="L61" s="2">
        <f>PIVOT!L39</f>
        <v>14</v>
      </c>
      <c r="M61" s="2">
        <f>PIVOT!M39</f>
        <v>14</v>
      </c>
      <c r="N61" s="2">
        <f>PIVOT!N39</f>
        <v>78</v>
      </c>
      <c r="O61" s="2">
        <f>PIVOT!O39</f>
        <v>778</v>
      </c>
      <c r="P61" s="2">
        <f>PIVOT!P39</f>
        <v>0</v>
      </c>
      <c r="Q61" s="2">
        <f>PIVOT!Q39</f>
        <v>1219</v>
      </c>
      <c r="R61" s="49"/>
    </row>
    <row r="62" spans="1:18" ht="12.75" customHeight="1">
      <c r="A62" s="49" t="str">
        <f>PIVOT!A40</f>
        <v>CMU CLAS</v>
      </c>
      <c r="B62" s="2">
        <f>PIVOT!B40</f>
        <v>4</v>
      </c>
      <c r="C62" s="2">
        <f>PIVOT!C40</f>
        <v>20</v>
      </c>
      <c r="D62" s="2">
        <f>PIVOT!D40</f>
        <v>4</v>
      </c>
      <c r="E62" s="2">
        <f>PIVOT!E40</f>
        <v>8</v>
      </c>
      <c r="F62" s="2">
        <f>PIVOT!F40</f>
        <v>15</v>
      </c>
      <c r="G62" s="2">
        <f>PIVOT!G40</f>
        <v>500</v>
      </c>
      <c r="H62" s="2">
        <f>PIVOT!H40</f>
        <v>40</v>
      </c>
      <c r="I62" s="25">
        <f>PIVOT!I40</f>
        <v>591</v>
      </c>
      <c r="J62" s="2">
        <f>PIVOT!J40</f>
        <v>35</v>
      </c>
      <c r="K62" s="2">
        <f>PIVOT!K40</f>
        <v>68</v>
      </c>
      <c r="L62" s="2">
        <f>PIVOT!L40</f>
        <v>7</v>
      </c>
      <c r="M62" s="2">
        <f>PIVOT!M40</f>
        <v>11</v>
      </c>
      <c r="N62" s="2">
        <f>PIVOT!N40</f>
        <v>23</v>
      </c>
      <c r="O62" s="2">
        <f>PIVOT!O40</f>
        <v>940</v>
      </c>
      <c r="P62" s="2">
        <f>PIVOT!P40</f>
        <v>81</v>
      </c>
      <c r="Q62" s="2">
        <f>PIVOT!Q40</f>
        <v>1172</v>
      </c>
    </row>
    <row r="63" spans="1:18" ht="12.75" customHeight="1">
      <c r="A63" s="49" t="str">
        <f>PIVOT!A41</f>
        <v>CMU GR/EXT</v>
      </c>
      <c r="B63" s="2">
        <f>PIVOT!B41</f>
        <v>0</v>
      </c>
      <c r="C63" s="2">
        <f>PIVOT!C41</f>
        <v>30</v>
      </c>
      <c r="D63" s="2">
        <f>PIVOT!D41</f>
        <v>3</v>
      </c>
      <c r="E63" s="2">
        <f>PIVOT!E41</f>
        <v>2</v>
      </c>
      <c r="F63" s="2">
        <f>PIVOT!F41</f>
        <v>5</v>
      </c>
      <c r="G63" s="2">
        <f>PIVOT!G41</f>
        <v>2384</v>
      </c>
      <c r="H63" s="2">
        <f>PIVOT!H41</f>
        <v>148</v>
      </c>
      <c r="I63" s="25">
        <f>PIVOT!I41</f>
        <v>2572</v>
      </c>
      <c r="J63" s="2">
        <f>PIVOT!J41</f>
        <v>0</v>
      </c>
      <c r="K63" s="2">
        <f>PIVOT!K41</f>
        <v>37</v>
      </c>
      <c r="L63" s="2">
        <f>PIVOT!L41</f>
        <v>5</v>
      </c>
      <c r="M63" s="2">
        <f>PIVOT!M41</f>
        <v>3</v>
      </c>
      <c r="N63" s="2">
        <f>PIVOT!N41</f>
        <v>10</v>
      </c>
      <c r="O63" s="2">
        <f>PIVOT!O41</f>
        <v>3544</v>
      </c>
      <c r="P63" s="2">
        <f>PIVOT!P41</f>
        <v>202</v>
      </c>
      <c r="Q63" s="2">
        <f>PIVOT!Q41</f>
        <v>3801</v>
      </c>
    </row>
    <row r="64" spans="1:18" ht="12.75" customHeight="1">
      <c r="A64" s="49" t="str">
        <f>PIVOT!A42</f>
        <v>COFO</v>
      </c>
      <c r="B64" s="2">
        <f>PIVOT!B42</f>
        <v>11</v>
      </c>
      <c r="C64" s="2">
        <f>PIVOT!C42</f>
        <v>3</v>
      </c>
      <c r="D64" s="2">
        <f>PIVOT!D42</f>
        <v>4</v>
      </c>
      <c r="E64" s="2">
        <f>PIVOT!E42</f>
        <v>5</v>
      </c>
      <c r="F64" s="2">
        <f>PIVOT!F42</f>
        <v>17</v>
      </c>
      <c r="G64" s="2">
        <f>PIVOT!G42</f>
        <v>728</v>
      </c>
      <c r="H64" s="2">
        <f>PIVOT!H42</f>
        <v>0</v>
      </c>
      <c r="I64" s="25">
        <f>PIVOT!I42</f>
        <v>781</v>
      </c>
      <c r="J64" s="2">
        <f>PIVOT!J42</f>
        <v>18</v>
      </c>
      <c r="K64" s="2">
        <f>PIVOT!K42</f>
        <v>9</v>
      </c>
      <c r="L64" s="2">
        <f>PIVOT!L42</f>
        <v>8</v>
      </c>
      <c r="M64" s="2">
        <f>PIVOT!M42</f>
        <v>8</v>
      </c>
      <c r="N64" s="2">
        <f>PIVOT!N42</f>
        <v>28</v>
      </c>
      <c r="O64" s="2">
        <f>PIVOT!O42</f>
        <v>1277</v>
      </c>
      <c r="P64" s="2">
        <f>PIVOT!P42</f>
        <v>0</v>
      </c>
      <c r="Q64" s="2">
        <f>PIVOT!Q42</f>
        <v>1377</v>
      </c>
    </row>
    <row r="65" spans="1:17" ht="12.75" customHeight="1">
      <c r="A65" s="49" t="str">
        <f>PIVOT!A43</f>
        <v>COLUMBIA</v>
      </c>
      <c r="B65" s="2">
        <f>PIVOT!B43</f>
        <v>89</v>
      </c>
      <c r="C65" s="2">
        <f>PIVOT!C43</f>
        <v>2475</v>
      </c>
      <c r="D65" s="2">
        <f>PIVOT!D43</f>
        <v>102</v>
      </c>
      <c r="E65" s="2">
        <f>PIVOT!E43</f>
        <v>112</v>
      </c>
      <c r="F65" s="2">
        <f>PIVOT!F43</f>
        <v>590</v>
      </c>
      <c r="G65" s="2">
        <f>PIVOT!G43</f>
        <v>5355</v>
      </c>
      <c r="H65" s="2">
        <f>PIVOT!H43</f>
        <v>1439</v>
      </c>
      <c r="I65" s="25">
        <f>PIVOT!I43</f>
        <v>10330</v>
      </c>
      <c r="J65" s="2">
        <f>PIVOT!J43</f>
        <v>187</v>
      </c>
      <c r="K65" s="2">
        <f>PIVOT!K43</f>
        <v>3764</v>
      </c>
      <c r="L65" s="2">
        <f>PIVOT!L43</f>
        <v>170</v>
      </c>
      <c r="M65" s="2">
        <f>PIVOT!M43</f>
        <v>243</v>
      </c>
      <c r="N65" s="2">
        <f>PIVOT!N43</f>
        <v>1075</v>
      </c>
      <c r="O65" s="2">
        <f>PIVOT!O43</f>
        <v>9219</v>
      </c>
      <c r="P65" s="2">
        <f>PIVOT!P43</f>
        <v>2283</v>
      </c>
      <c r="Q65" s="2">
        <f>PIVOT!Q43</f>
        <v>17229</v>
      </c>
    </row>
    <row r="66" spans="1:17" ht="12.75" customHeight="1">
      <c r="A66" s="49" t="str">
        <f>PIVOT!A44</f>
        <v>COTTEY</v>
      </c>
      <c r="B66" s="2">
        <f>PIVOT!B44</f>
        <v>42</v>
      </c>
      <c r="C66" s="2">
        <f>PIVOT!C44</f>
        <v>16</v>
      </c>
      <c r="D66" s="2">
        <f>PIVOT!D44</f>
        <v>3</v>
      </c>
      <c r="E66" s="2">
        <f>PIVOT!E44</f>
        <v>10</v>
      </c>
      <c r="F66" s="2">
        <f>PIVOT!F44</f>
        <v>32</v>
      </c>
      <c r="G66" s="2">
        <f>PIVOT!G44</f>
        <v>213</v>
      </c>
      <c r="H66" s="2">
        <f>PIVOT!H44</f>
        <v>2</v>
      </c>
      <c r="I66" s="25">
        <f>PIVOT!I44</f>
        <v>323</v>
      </c>
      <c r="J66" s="2">
        <f>PIVOT!J44</f>
        <v>42</v>
      </c>
      <c r="K66" s="2">
        <f>PIVOT!K44</f>
        <v>16</v>
      </c>
      <c r="L66" s="2">
        <f>PIVOT!L44</f>
        <v>3</v>
      </c>
      <c r="M66" s="2">
        <f>PIVOT!M44</f>
        <v>10</v>
      </c>
      <c r="N66" s="2">
        <f>PIVOT!N44</f>
        <v>32</v>
      </c>
      <c r="O66" s="2">
        <f>PIVOT!O44</f>
        <v>213</v>
      </c>
      <c r="P66" s="2">
        <f>PIVOT!P44</f>
        <v>2</v>
      </c>
      <c r="Q66" s="2">
        <f>PIVOT!Q44</f>
        <v>323</v>
      </c>
    </row>
    <row r="67" spans="1:17" ht="12.75" customHeight="1">
      <c r="A67" s="49" t="str">
        <f>PIVOT!A45</f>
        <v>CULVER</v>
      </c>
      <c r="B67" s="2">
        <f>PIVOT!B45</f>
        <v>7</v>
      </c>
      <c r="C67" s="2">
        <f>PIVOT!C45</f>
        <v>19</v>
      </c>
      <c r="D67" s="2">
        <f>PIVOT!D45</f>
        <v>3</v>
      </c>
      <c r="E67" s="2">
        <f>PIVOT!E45</f>
        <v>0</v>
      </c>
      <c r="F67" s="2">
        <f>PIVOT!F45</f>
        <v>12</v>
      </c>
      <c r="G67" s="2">
        <f>PIVOT!G45</f>
        <v>344</v>
      </c>
      <c r="H67" s="2">
        <f>PIVOT!H45</f>
        <v>0</v>
      </c>
      <c r="I67" s="25">
        <f>PIVOT!I45</f>
        <v>389</v>
      </c>
      <c r="J67" s="2">
        <f>PIVOT!J45</f>
        <v>17</v>
      </c>
      <c r="K67" s="2">
        <f>PIVOT!K45</f>
        <v>72</v>
      </c>
      <c r="L67" s="2">
        <f>PIVOT!L45</f>
        <v>6</v>
      </c>
      <c r="M67" s="2">
        <f>PIVOT!M45</f>
        <v>3</v>
      </c>
      <c r="N67" s="2">
        <f>PIVOT!N45</f>
        <v>25</v>
      </c>
      <c r="O67" s="2">
        <f>PIVOT!O45</f>
        <v>619</v>
      </c>
      <c r="P67" s="2">
        <f>PIVOT!P45</f>
        <v>0</v>
      </c>
      <c r="Q67" s="2">
        <f>PIVOT!Q45</f>
        <v>752</v>
      </c>
    </row>
    <row r="68" spans="1:17" ht="12.75" customHeight="1">
      <c r="A68" s="49" t="str">
        <f>PIVOT!A46</f>
        <v>DRURY</v>
      </c>
      <c r="B68" s="2">
        <f>PIVOT!B46</f>
        <v>55</v>
      </c>
      <c r="C68" s="2">
        <f>PIVOT!C46</f>
        <v>99</v>
      </c>
      <c r="D68" s="2">
        <f>PIVOT!D46</f>
        <v>22</v>
      </c>
      <c r="E68" s="2">
        <f>PIVOT!E46</f>
        <v>60</v>
      </c>
      <c r="F68" s="2">
        <f>PIVOT!F46</f>
        <v>85</v>
      </c>
      <c r="G68" s="2">
        <f>PIVOT!G46</f>
        <v>2773</v>
      </c>
      <c r="H68" s="2">
        <f>PIVOT!H46</f>
        <v>0</v>
      </c>
      <c r="I68" s="25">
        <f>PIVOT!I46</f>
        <v>3094</v>
      </c>
      <c r="J68" s="2">
        <f>PIVOT!J46</f>
        <v>115</v>
      </c>
      <c r="K68" s="2">
        <f>PIVOT!K46</f>
        <v>174</v>
      </c>
      <c r="L68" s="2">
        <f>PIVOT!L46</f>
        <v>36</v>
      </c>
      <c r="M68" s="2">
        <f>PIVOT!M46</f>
        <v>97</v>
      </c>
      <c r="N68" s="2">
        <f>PIVOT!N46</f>
        <v>136</v>
      </c>
      <c r="O68" s="2">
        <f>PIVOT!O46</f>
        <v>4327</v>
      </c>
      <c r="P68" s="2">
        <f>PIVOT!P46</f>
        <v>0</v>
      </c>
      <c r="Q68" s="2">
        <f>PIVOT!Q46</f>
        <v>4885</v>
      </c>
    </row>
    <row r="69" spans="1:17" ht="12.75" customHeight="1">
      <c r="A69" s="49" t="str">
        <f>PIVOT!A47</f>
        <v>EVANGLE</v>
      </c>
      <c r="B69" s="2">
        <f>PIVOT!B47</f>
        <v>8</v>
      </c>
      <c r="C69" s="2">
        <f>PIVOT!C47</f>
        <v>29</v>
      </c>
      <c r="D69" s="2">
        <f>PIVOT!D47</f>
        <v>14</v>
      </c>
      <c r="E69" s="2">
        <f>PIVOT!E47</f>
        <v>19</v>
      </c>
      <c r="F69" s="2">
        <f>PIVOT!F47</f>
        <v>48</v>
      </c>
      <c r="G69" s="2">
        <f>PIVOT!G47</f>
        <v>828</v>
      </c>
      <c r="H69" s="2">
        <f>PIVOT!H47</f>
        <v>90</v>
      </c>
      <c r="I69" s="25">
        <f>PIVOT!I47</f>
        <v>1061</v>
      </c>
      <c r="J69" s="2">
        <f>PIVOT!J47</f>
        <v>10</v>
      </c>
      <c r="K69" s="2">
        <f>PIVOT!K47</f>
        <v>82</v>
      </c>
      <c r="L69" s="2">
        <f>PIVOT!L47</f>
        <v>25</v>
      </c>
      <c r="M69" s="2">
        <f>PIVOT!M47</f>
        <v>23</v>
      </c>
      <c r="N69" s="2">
        <f>PIVOT!N47</f>
        <v>85</v>
      </c>
      <c r="O69" s="2">
        <f>PIVOT!O47</f>
        <v>1466</v>
      </c>
      <c r="P69" s="2">
        <f>PIVOT!P47</f>
        <v>155</v>
      </c>
      <c r="Q69" s="2">
        <f>PIVOT!Q47</f>
        <v>1897</v>
      </c>
    </row>
    <row r="70" spans="1:17" ht="12.75" customHeight="1">
      <c r="A70" s="49" t="str">
        <f>PIVOT!A48</f>
        <v>FONTBOONE</v>
      </c>
      <c r="B70" s="2">
        <f>PIVOT!B48</f>
        <v>30</v>
      </c>
      <c r="C70" s="2">
        <f>PIVOT!C48</f>
        <v>281</v>
      </c>
      <c r="D70" s="2">
        <f>PIVOT!D48</f>
        <v>2</v>
      </c>
      <c r="E70" s="2">
        <f>PIVOT!E48</f>
        <v>11</v>
      </c>
      <c r="F70" s="2">
        <f>PIVOT!F48</f>
        <v>16</v>
      </c>
      <c r="G70" s="2">
        <f>PIVOT!G48</f>
        <v>663</v>
      </c>
      <c r="H70" s="2">
        <f>PIVOT!H48</f>
        <v>9</v>
      </c>
      <c r="I70" s="25">
        <f>PIVOT!I48</f>
        <v>1014</v>
      </c>
      <c r="J70" s="2">
        <f>PIVOT!J48</f>
        <v>98</v>
      </c>
      <c r="K70" s="2">
        <f>PIVOT!K48</f>
        <v>351</v>
      </c>
      <c r="L70" s="2">
        <f>PIVOT!L48</f>
        <v>4</v>
      </c>
      <c r="M70" s="2">
        <f>PIVOT!M48</f>
        <v>15</v>
      </c>
      <c r="N70" s="2">
        <f>PIVOT!N48</f>
        <v>25</v>
      </c>
      <c r="O70" s="2">
        <f>PIVOT!O48</f>
        <v>988</v>
      </c>
      <c r="P70" s="2">
        <f>PIVOT!P48</f>
        <v>17</v>
      </c>
      <c r="Q70" s="2">
        <f>PIVOT!Q48</f>
        <v>1500</v>
      </c>
    </row>
    <row r="71" spans="1:17" ht="12.75" customHeight="1">
      <c r="A71" s="49" t="str">
        <f>PIVOT!A49</f>
        <v>HLG</v>
      </c>
      <c r="B71" s="2">
        <f>PIVOT!B49</f>
        <v>27</v>
      </c>
      <c r="C71" s="2">
        <f>PIVOT!C49</f>
        <v>29</v>
      </c>
      <c r="D71" s="2">
        <f>PIVOT!D49</f>
        <v>2</v>
      </c>
      <c r="E71" s="2">
        <f>PIVOT!E49</f>
        <v>0</v>
      </c>
      <c r="F71" s="2">
        <f>PIVOT!F49</f>
        <v>10</v>
      </c>
      <c r="G71" s="2">
        <f>PIVOT!G49</f>
        <v>645</v>
      </c>
      <c r="H71" s="2">
        <f>PIVOT!H49</f>
        <v>5</v>
      </c>
      <c r="I71" s="25">
        <f>PIVOT!I49</f>
        <v>732</v>
      </c>
      <c r="J71" s="2">
        <f>PIVOT!J49</f>
        <v>86</v>
      </c>
      <c r="K71" s="2">
        <f>PIVOT!K49</f>
        <v>49</v>
      </c>
      <c r="L71" s="2">
        <f>PIVOT!L49</f>
        <v>3</v>
      </c>
      <c r="M71" s="2">
        <f>PIVOT!M49</f>
        <v>0</v>
      </c>
      <c r="N71" s="2">
        <f>PIVOT!N49</f>
        <v>17</v>
      </c>
      <c r="O71" s="2">
        <f>PIVOT!O49</f>
        <v>969</v>
      </c>
      <c r="P71" s="2">
        <f>PIVOT!P49</f>
        <v>5</v>
      </c>
      <c r="Q71" s="2">
        <f>PIVOT!Q49</f>
        <v>1151</v>
      </c>
    </row>
    <row r="72" spans="1:17" ht="12.75" customHeight="1">
      <c r="A72" s="49" t="str">
        <f>PIVOT!A50</f>
        <v>LINDENWOOD</v>
      </c>
      <c r="B72" s="2">
        <f>PIVOT!B50</f>
        <v>258</v>
      </c>
      <c r="C72" s="2">
        <f>PIVOT!C50</f>
        <v>889</v>
      </c>
      <c r="D72" s="2">
        <f>PIVOT!D50</f>
        <v>26</v>
      </c>
      <c r="E72" s="2">
        <f>PIVOT!E50</f>
        <v>19</v>
      </c>
      <c r="F72" s="2">
        <f>PIVOT!F50</f>
        <v>1</v>
      </c>
      <c r="G72" s="2">
        <f>PIVOT!G50</f>
        <v>2548</v>
      </c>
      <c r="H72" s="2">
        <f>PIVOT!H50</f>
        <v>491</v>
      </c>
      <c r="I72" s="25">
        <f>PIVOT!I50</f>
        <v>4360</v>
      </c>
      <c r="J72" s="2">
        <f>PIVOT!J50</f>
        <v>746</v>
      </c>
      <c r="K72" s="2">
        <f>PIVOT!K50</f>
        <v>1213</v>
      </c>
      <c r="L72" s="2">
        <f>PIVOT!L50</f>
        <v>41</v>
      </c>
      <c r="M72" s="2">
        <f>PIVOT!M50</f>
        <v>40</v>
      </c>
      <c r="N72" s="2">
        <f>PIVOT!N50</f>
        <v>2</v>
      </c>
      <c r="O72" s="2">
        <f>PIVOT!O50</f>
        <v>4690</v>
      </c>
      <c r="P72" s="2">
        <f>PIVOT!P50</f>
        <v>856</v>
      </c>
      <c r="Q72" s="2">
        <f>PIVOT!Q50</f>
        <v>7814</v>
      </c>
    </row>
    <row r="73" spans="1:17" ht="12.75" customHeight="1">
      <c r="A73" s="49" t="str">
        <f>PIVOT!A51</f>
        <v>MARYVILLE</v>
      </c>
      <c r="B73" s="2">
        <f>PIVOT!B51</f>
        <v>27</v>
      </c>
      <c r="C73" s="2">
        <f>PIVOT!C51</f>
        <v>203</v>
      </c>
      <c r="D73" s="2">
        <f>PIVOT!D51</f>
        <v>8</v>
      </c>
      <c r="E73" s="2">
        <f>PIVOT!E51</f>
        <v>35</v>
      </c>
      <c r="F73" s="2">
        <f>PIVOT!F51</f>
        <v>35</v>
      </c>
      <c r="G73" s="2">
        <f>PIVOT!G51</f>
        <v>1696</v>
      </c>
      <c r="H73" s="2">
        <f>PIVOT!H51</f>
        <v>222</v>
      </c>
      <c r="I73" s="25">
        <f>PIVOT!I51</f>
        <v>2249</v>
      </c>
      <c r="J73" s="2">
        <f>PIVOT!J51</f>
        <v>55</v>
      </c>
      <c r="K73" s="2">
        <f>PIVOT!K51</f>
        <v>252</v>
      </c>
      <c r="L73" s="2">
        <f>PIVOT!L51</f>
        <v>14</v>
      </c>
      <c r="M73" s="2">
        <f>PIVOT!M51</f>
        <v>47</v>
      </c>
      <c r="N73" s="2">
        <f>PIVOT!N51</f>
        <v>56</v>
      </c>
      <c r="O73" s="2">
        <f>PIVOT!O51</f>
        <v>2281</v>
      </c>
      <c r="P73" s="2">
        <f>PIVOT!P51</f>
        <v>294</v>
      </c>
      <c r="Q73" s="2">
        <f>PIVOT!Q51</f>
        <v>3035</v>
      </c>
    </row>
    <row r="74" spans="1:17" ht="12.75" customHeight="1">
      <c r="A74" s="49" t="str">
        <f>PIVOT!A52</f>
        <v>MO BAP</v>
      </c>
      <c r="B74" s="2">
        <f>PIVOT!B52</f>
        <v>10</v>
      </c>
      <c r="C74" s="2">
        <f>PIVOT!C52</f>
        <v>73</v>
      </c>
      <c r="D74" s="2">
        <f>PIVOT!D52</f>
        <v>6</v>
      </c>
      <c r="E74" s="2">
        <f>PIVOT!E52</f>
        <v>14</v>
      </c>
      <c r="F74" s="2">
        <f>PIVOT!F52</f>
        <v>26</v>
      </c>
      <c r="G74" s="2">
        <f>PIVOT!G52</f>
        <v>1381</v>
      </c>
      <c r="H74" s="2">
        <f>PIVOT!H52</f>
        <v>756</v>
      </c>
      <c r="I74" s="25">
        <f>PIVOT!I52</f>
        <v>2294</v>
      </c>
      <c r="J74" s="2">
        <f>PIVOT!J52</f>
        <v>33</v>
      </c>
      <c r="K74" s="2">
        <f>PIVOT!K52</f>
        <v>173</v>
      </c>
      <c r="L74" s="2">
        <f>PIVOT!L52</f>
        <v>14</v>
      </c>
      <c r="M74" s="2">
        <f>PIVOT!M52</f>
        <v>32</v>
      </c>
      <c r="N74" s="2">
        <f>PIVOT!N52</f>
        <v>63</v>
      </c>
      <c r="O74" s="2">
        <f>PIVOT!O52</f>
        <v>2221</v>
      </c>
      <c r="P74" s="2">
        <f>PIVOT!P52</f>
        <v>1256</v>
      </c>
      <c r="Q74" s="2">
        <f>PIVOT!Q52</f>
        <v>3831</v>
      </c>
    </row>
    <row r="75" spans="1:17" ht="12.75" customHeight="1">
      <c r="A75" s="49" t="str">
        <f>PIVOT!A53</f>
        <v>MO VAL</v>
      </c>
      <c r="B75" s="2">
        <f>PIVOT!B53</f>
        <v>3</v>
      </c>
      <c r="C75" s="2">
        <f>PIVOT!C53</f>
        <v>77</v>
      </c>
      <c r="D75" s="2">
        <f>PIVOT!D53</f>
        <v>0</v>
      </c>
      <c r="E75" s="2">
        <f>PIVOT!E53</f>
        <v>15</v>
      </c>
      <c r="F75" s="2">
        <f>PIVOT!F53</f>
        <v>64</v>
      </c>
      <c r="G75" s="2">
        <f>PIVOT!G53</f>
        <v>614</v>
      </c>
      <c r="H75" s="2">
        <f>PIVOT!H53</f>
        <v>1</v>
      </c>
      <c r="I75" s="25">
        <f>PIVOT!I53</f>
        <v>821</v>
      </c>
      <c r="J75" s="2">
        <f>PIVOT!J53</f>
        <v>14</v>
      </c>
      <c r="K75" s="2">
        <f>PIVOT!K53</f>
        <v>284</v>
      </c>
      <c r="L75" s="2">
        <f>PIVOT!L53</f>
        <v>4</v>
      </c>
      <c r="M75" s="2">
        <f>PIVOT!M53</f>
        <v>16</v>
      </c>
      <c r="N75" s="2">
        <f>PIVOT!N53</f>
        <v>129</v>
      </c>
      <c r="O75" s="2">
        <f>PIVOT!O53</f>
        <v>1164</v>
      </c>
      <c r="P75" s="2">
        <f>PIVOT!P53</f>
        <v>1</v>
      </c>
      <c r="Q75" s="2">
        <f>PIVOT!Q53</f>
        <v>1759</v>
      </c>
    </row>
    <row r="76" spans="1:17" ht="12.75" customHeight="1">
      <c r="A76" s="49" t="str">
        <f>PIVOT!A54</f>
        <v>PARK</v>
      </c>
      <c r="B76" s="2">
        <f>PIVOT!B54</f>
        <v>140</v>
      </c>
      <c r="C76" s="2">
        <f>PIVOT!C54</f>
        <v>1109</v>
      </c>
      <c r="D76" s="2">
        <f>PIVOT!D54</f>
        <v>53</v>
      </c>
      <c r="E76" s="2">
        <f>PIVOT!E54</f>
        <v>117</v>
      </c>
      <c r="F76" s="2">
        <f>PIVOT!F54</f>
        <v>1005</v>
      </c>
      <c r="G76" s="2">
        <f>PIVOT!G54</f>
        <v>2805</v>
      </c>
      <c r="H76" s="2">
        <f>PIVOT!H54</f>
        <v>0</v>
      </c>
      <c r="I76" s="25">
        <f>PIVOT!I54</f>
        <v>5439</v>
      </c>
      <c r="J76" s="2">
        <f>PIVOT!J54</f>
        <v>329</v>
      </c>
      <c r="K76" s="2">
        <f>PIVOT!K54</f>
        <v>2101</v>
      </c>
      <c r="L76" s="2">
        <f>PIVOT!L54</f>
        <v>82</v>
      </c>
      <c r="M76" s="2">
        <f>PIVOT!M54</f>
        <v>233</v>
      </c>
      <c r="N76" s="2">
        <f>PIVOT!N54</f>
        <v>1911</v>
      </c>
      <c r="O76" s="2">
        <f>PIVOT!O54</f>
        <v>5950</v>
      </c>
      <c r="P76" s="2">
        <f>PIVOT!P54</f>
        <v>0</v>
      </c>
      <c r="Q76" s="2">
        <f>PIVOT!Q54</f>
        <v>10996</v>
      </c>
    </row>
    <row r="77" spans="1:17" ht="12.75" customHeight="1">
      <c r="A77" s="49" t="str">
        <f>PIVOT!A55</f>
        <v>ROCKHURST</v>
      </c>
      <c r="B77" s="2">
        <f>PIVOT!B55</f>
        <v>8</v>
      </c>
      <c r="C77" s="2">
        <f>PIVOT!C55</f>
        <v>101</v>
      </c>
      <c r="D77" s="2">
        <f>PIVOT!D55</f>
        <v>7</v>
      </c>
      <c r="E77" s="2">
        <f>PIVOT!E55</f>
        <v>32</v>
      </c>
      <c r="F77" s="2">
        <f>PIVOT!F55</f>
        <v>79</v>
      </c>
      <c r="G77" s="2">
        <f>PIVOT!G55</f>
        <v>956</v>
      </c>
      <c r="H77" s="2">
        <f>PIVOT!H55</f>
        <v>98</v>
      </c>
      <c r="I77" s="25">
        <f>PIVOT!I55</f>
        <v>1294</v>
      </c>
      <c r="J77" s="2">
        <f>PIVOT!J55</f>
        <v>19</v>
      </c>
      <c r="K77" s="2">
        <f>PIVOT!K55</f>
        <v>144</v>
      </c>
      <c r="L77" s="2">
        <f>PIVOT!L55</f>
        <v>13</v>
      </c>
      <c r="M77" s="2">
        <f>PIVOT!M55</f>
        <v>63</v>
      </c>
      <c r="N77" s="2">
        <f>PIVOT!N55</f>
        <v>124</v>
      </c>
      <c r="O77" s="2">
        <f>PIVOT!O55</f>
        <v>1591</v>
      </c>
      <c r="P77" s="2">
        <f>PIVOT!P55</f>
        <v>158</v>
      </c>
      <c r="Q77" s="2">
        <f>PIVOT!Q55</f>
        <v>2130</v>
      </c>
    </row>
    <row r="78" spans="1:17" ht="12.75" customHeight="1">
      <c r="A78" s="49" t="str">
        <f>PIVOT!A56</f>
        <v>SBU</v>
      </c>
      <c r="B78" s="2">
        <f>PIVOT!B56</f>
        <v>0</v>
      </c>
      <c r="C78" s="2">
        <f>PIVOT!C56</f>
        <v>38</v>
      </c>
      <c r="D78" s="2">
        <f>PIVOT!D56</f>
        <v>17</v>
      </c>
      <c r="E78" s="2">
        <f>PIVOT!E56</f>
        <v>19</v>
      </c>
      <c r="F78" s="2">
        <f>PIVOT!F56</f>
        <v>20</v>
      </c>
      <c r="G78" s="2">
        <f>PIVOT!G56</f>
        <v>1437</v>
      </c>
      <c r="H78" s="2">
        <f>PIVOT!H56</f>
        <v>293</v>
      </c>
      <c r="I78" s="25">
        <f>PIVOT!I56</f>
        <v>1834</v>
      </c>
      <c r="J78" s="2">
        <f>PIVOT!J56</f>
        <v>0</v>
      </c>
      <c r="K78" s="2">
        <f>PIVOT!K56</f>
        <v>121</v>
      </c>
      <c r="L78" s="2">
        <f>PIVOT!L56</f>
        <v>27</v>
      </c>
      <c r="M78" s="2">
        <f>PIVOT!M56</f>
        <v>23</v>
      </c>
      <c r="N78" s="2">
        <f>PIVOT!N56</f>
        <v>41</v>
      </c>
      <c r="O78" s="2">
        <f>PIVOT!O56</f>
        <v>2218</v>
      </c>
      <c r="P78" s="2">
        <f>PIVOT!P56</f>
        <v>410</v>
      </c>
      <c r="Q78" s="2">
        <f>PIVOT!Q56</f>
        <v>2872</v>
      </c>
    </row>
    <row r="79" spans="1:17" ht="12.75" customHeight="1">
      <c r="A79" s="49" t="str">
        <f>PIVOT!A57</f>
        <v>SLU</v>
      </c>
      <c r="B79" s="2">
        <f>PIVOT!B57</f>
        <v>324</v>
      </c>
      <c r="C79" s="2">
        <f>PIVOT!C57</f>
        <v>583</v>
      </c>
      <c r="D79" s="2">
        <f>PIVOT!D57</f>
        <v>12</v>
      </c>
      <c r="E79" s="2">
        <f>PIVOT!E57</f>
        <v>369</v>
      </c>
      <c r="F79" s="2">
        <f>PIVOT!F57</f>
        <v>202</v>
      </c>
      <c r="G79" s="2">
        <f>PIVOT!G57</f>
        <v>5313</v>
      </c>
      <c r="H79" s="2">
        <f>PIVOT!H57</f>
        <v>362</v>
      </c>
      <c r="I79" s="25">
        <f>PIVOT!I57</f>
        <v>7442</v>
      </c>
      <c r="J79" s="2">
        <f>PIVOT!J57</f>
        <v>729</v>
      </c>
      <c r="K79" s="2">
        <f>PIVOT!K57</f>
        <v>810</v>
      </c>
      <c r="L79" s="2">
        <f>PIVOT!L57</f>
        <v>16</v>
      </c>
      <c r="M79" s="2">
        <f>PIVOT!M57</f>
        <v>686</v>
      </c>
      <c r="N79" s="2">
        <f>PIVOT!N57</f>
        <v>365</v>
      </c>
      <c r="O79" s="2">
        <f>PIVOT!O57</f>
        <v>8873</v>
      </c>
      <c r="P79" s="2">
        <f>PIVOT!P57</f>
        <v>612</v>
      </c>
      <c r="Q79" s="2">
        <f>PIVOT!Q57</f>
        <v>12531</v>
      </c>
    </row>
    <row r="80" spans="1:17" ht="12.75" customHeight="1">
      <c r="A80" s="49" t="str">
        <f>PIVOT!A58</f>
        <v>STEPHENS</v>
      </c>
      <c r="B80" s="2">
        <f>PIVOT!B58</f>
        <v>1</v>
      </c>
      <c r="C80" s="2">
        <f>PIVOT!C58</f>
        <v>106</v>
      </c>
      <c r="D80" s="2">
        <f>PIVOT!D58</f>
        <v>9</v>
      </c>
      <c r="E80" s="2">
        <f>PIVOT!E58</f>
        <v>5</v>
      </c>
      <c r="F80" s="2">
        <f>PIVOT!F58</f>
        <v>20</v>
      </c>
      <c r="G80" s="2">
        <f>PIVOT!G58</f>
        <v>542</v>
      </c>
      <c r="H80" s="2">
        <f>PIVOT!H58</f>
        <v>10</v>
      </c>
      <c r="I80" s="25">
        <f>PIVOT!I58</f>
        <v>758</v>
      </c>
      <c r="J80" s="2">
        <f>PIVOT!J58</f>
        <v>1</v>
      </c>
      <c r="K80" s="2">
        <f>PIVOT!K58</f>
        <v>110</v>
      </c>
      <c r="L80" s="2">
        <f>PIVOT!L58</f>
        <v>9</v>
      </c>
      <c r="M80" s="2">
        <f>PIVOT!M58</f>
        <v>6</v>
      </c>
      <c r="N80" s="2">
        <f>PIVOT!N58</f>
        <v>21</v>
      </c>
      <c r="O80" s="2">
        <f>PIVOT!O58</f>
        <v>559</v>
      </c>
      <c r="P80" s="2">
        <f>PIVOT!P58</f>
        <v>12</v>
      </c>
      <c r="Q80" s="2">
        <f>PIVOT!Q58</f>
        <v>783</v>
      </c>
    </row>
    <row r="81" spans="1:19" ht="12.75" customHeight="1">
      <c r="A81" s="49" t="str">
        <f>PIVOT!A59</f>
        <v>WEBSTER</v>
      </c>
      <c r="B81" s="2">
        <f>PIVOT!B59</f>
        <v>19</v>
      </c>
      <c r="C81" s="2">
        <f>PIVOT!C59</f>
        <v>370</v>
      </c>
      <c r="D81" s="2">
        <f>PIVOT!D59</f>
        <v>1</v>
      </c>
      <c r="E81" s="2">
        <f>PIVOT!E59</f>
        <v>39</v>
      </c>
      <c r="F81" s="2">
        <f>PIVOT!F59</f>
        <v>68</v>
      </c>
      <c r="G81" s="2">
        <f>PIVOT!G59</f>
        <v>1357</v>
      </c>
      <c r="H81" s="2">
        <f>PIVOT!H59</f>
        <v>273</v>
      </c>
      <c r="I81" s="25">
        <f>PIVOT!I59</f>
        <v>2140</v>
      </c>
      <c r="J81" s="2">
        <f>PIVOT!J59</f>
        <v>37</v>
      </c>
      <c r="K81" s="2">
        <f>PIVOT!K59</f>
        <v>534</v>
      </c>
      <c r="L81" s="2">
        <f>PIVOT!L59</f>
        <v>4</v>
      </c>
      <c r="M81" s="2">
        <f>PIVOT!M59</f>
        <v>65</v>
      </c>
      <c r="N81" s="2">
        <f>PIVOT!N59</f>
        <v>131</v>
      </c>
      <c r="O81" s="2">
        <f>PIVOT!O59</f>
        <v>2399</v>
      </c>
      <c r="P81" s="2">
        <f>PIVOT!P59</f>
        <v>492</v>
      </c>
      <c r="Q81" s="2">
        <f>PIVOT!Q59</f>
        <v>3686</v>
      </c>
    </row>
    <row r="82" spans="1:19" ht="12.75" customHeight="1">
      <c r="A82" s="49" t="str">
        <f>PIVOT!A60</f>
        <v>WESTMINSTER</v>
      </c>
      <c r="B82" s="2">
        <f>PIVOT!B60</f>
        <v>96</v>
      </c>
      <c r="C82" s="2">
        <f>PIVOT!C60</f>
        <v>24</v>
      </c>
      <c r="D82" s="2">
        <f>PIVOT!D60</f>
        <v>10</v>
      </c>
      <c r="E82" s="2">
        <f>PIVOT!E60</f>
        <v>5</v>
      </c>
      <c r="F82" s="2">
        <f>PIVOT!F60</f>
        <v>11</v>
      </c>
      <c r="G82" s="2">
        <f>PIVOT!G60</f>
        <v>342</v>
      </c>
      <c r="H82" s="2">
        <f>PIVOT!H60</f>
        <v>17</v>
      </c>
      <c r="I82" s="25">
        <f>PIVOT!I60</f>
        <v>508</v>
      </c>
      <c r="J82" s="2">
        <f>PIVOT!J60</f>
        <v>176</v>
      </c>
      <c r="K82" s="2">
        <f>PIVOT!K60</f>
        <v>70</v>
      </c>
      <c r="L82" s="2">
        <f>PIVOT!L60</f>
        <v>22</v>
      </c>
      <c r="M82" s="2">
        <f>PIVOT!M60</f>
        <v>12</v>
      </c>
      <c r="N82" s="2">
        <f>PIVOT!N60</f>
        <v>28</v>
      </c>
      <c r="O82" s="2">
        <f>PIVOT!O60</f>
        <v>760</v>
      </c>
      <c r="P82" s="2">
        <f>PIVOT!P60</f>
        <v>36</v>
      </c>
      <c r="Q82" s="2">
        <f>PIVOT!Q60</f>
        <v>1116</v>
      </c>
    </row>
    <row r="83" spans="1:19" ht="12.75" customHeight="1">
      <c r="A83" s="49" t="str">
        <f>PIVOT!A61</f>
        <v>WM JEWELL</v>
      </c>
      <c r="B83" s="2">
        <f>PIVOT!B61</f>
        <v>17</v>
      </c>
      <c r="C83" s="2">
        <f>PIVOT!C61</f>
        <v>21</v>
      </c>
      <c r="D83" s="2">
        <f>PIVOT!D61</f>
        <v>5</v>
      </c>
      <c r="E83" s="2">
        <f>PIVOT!E61</f>
        <v>14</v>
      </c>
      <c r="F83" s="2">
        <f>PIVOT!F61</f>
        <v>21</v>
      </c>
      <c r="G83" s="2">
        <f>PIVOT!G61</f>
        <v>517</v>
      </c>
      <c r="H83" s="2">
        <f>PIVOT!H61</f>
        <v>7</v>
      </c>
      <c r="I83" s="25">
        <f>PIVOT!I61</f>
        <v>624</v>
      </c>
      <c r="J83" s="2">
        <f>PIVOT!J61</f>
        <v>30</v>
      </c>
      <c r="K83" s="2">
        <f>PIVOT!K61</f>
        <v>43</v>
      </c>
      <c r="L83" s="2">
        <f>PIVOT!L61</f>
        <v>9</v>
      </c>
      <c r="M83" s="2">
        <f>PIVOT!M61</f>
        <v>17</v>
      </c>
      <c r="N83" s="2">
        <f>PIVOT!N61</f>
        <v>40</v>
      </c>
      <c r="O83" s="2">
        <f>PIVOT!O61</f>
        <v>865</v>
      </c>
      <c r="P83" s="2">
        <f>PIVOT!P61</f>
        <v>20</v>
      </c>
      <c r="Q83" s="2">
        <f>PIVOT!Q61</f>
        <v>1060</v>
      </c>
    </row>
    <row r="84" spans="1:19" ht="12.75" customHeight="1">
      <c r="A84" s="49" t="str">
        <f>PIVOT!A62</f>
        <v>WM WOODS</v>
      </c>
      <c r="B84" s="2">
        <f>PIVOT!B62</f>
        <v>0</v>
      </c>
      <c r="C84" s="2">
        <f>PIVOT!C62</f>
        <v>25</v>
      </c>
      <c r="D84" s="2">
        <f>PIVOT!D62</f>
        <v>3</v>
      </c>
      <c r="E84" s="2">
        <f>PIVOT!E62</f>
        <v>6</v>
      </c>
      <c r="F84" s="2">
        <f>PIVOT!F62</f>
        <v>4</v>
      </c>
      <c r="G84" s="2">
        <f>PIVOT!G62</f>
        <v>661</v>
      </c>
      <c r="H84" s="2">
        <f>PIVOT!H62</f>
        <v>40</v>
      </c>
      <c r="I84" s="25">
        <f>PIVOT!I62</f>
        <v>763</v>
      </c>
      <c r="J84" s="2">
        <f>PIVOT!J62</f>
        <v>1</v>
      </c>
      <c r="K84" s="2">
        <f>PIVOT!K62</f>
        <v>43</v>
      </c>
      <c r="L84" s="2">
        <f>PIVOT!L62</f>
        <v>5</v>
      </c>
      <c r="M84" s="2">
        <f>PIVOT!M62</f>
        <v>7</v>
      </c>
      <c r="N84" s="2">
        <f>PIVOT!N62</f>
        <v>7</v>
      </c>
      <c r="O84" s="2">
        <f>PIVOT!O62</f>
        <v>882</v>
      </c>
      <c r="P84" s="2">
        <f>PIVOT!P62</f>
        <v>69</v>
      </c>
      <c r="Q84" s="2">
        <f>PIVOT!Q62</f>
        <v>1046</v>
      </c>
    </row>
    <row r="85" spans="1:19" ht="12.75" customHeight="1">
      <c r="A85" s="49" t="str">
        <f>PIVOT!A63</f>
        <v>WUSTL</v>
      </c>
      <c r="B85" s="2">
        <f>PIVOT!B63</f>
        <v>243</v>
      </c>
      <c r="C85" s="2">
        <f>PIVOT!C63</f>
        <v>309</v>
      </c>
      <c r="D85" s="2">
        <f>PIVOT!D63</f>
        <v>4</v>
      </c>
      <c r="E85" s="2">
        <f>PIVOT!E63</f>
        <v>494</v>
      </c>
      <c r="F85" s="2">
        <f>PIVOT!F63</f>
        <v>181</v>
      </c>
      <c r="G85" s="2">
        <f>PIVOT!G63</f>
        <v>2109</v>
      </c>
      <c r="H85" s="2">
        <f>PIVOT!H63</f>
        <v>268</v>
      </c>
      <c r="I85" s="25">
        <f>PIVOT!I63</f>
        <v>3732</v>
      </c>
      <c r="J85" s="2">
        <f>PIVOT!J63</f>
        <v>498</v>
      </c>
      <c r="K85" s="2">
        <f>PIVOT!K63</f>
        <v>463</v>
      </c>
      <c r="L85" s="2">
        <f>PIVOT!L63</f>
        <v>5</v>
      </c>
      <c r="M85" s="2">
        <f>PIVOT!M63</f>
        <v>1051</v>
      </c>
      <c r="N85" s="2">
        <f>PIVOT!N63</f>
        <v>318</v>
      </c>
      <c r="O85" s="2">
        <f>PIVOT!O63</f>
        <v>4169</v>
      </c>
      <c r="P85" s="2">
        <f>PIVOT!P63</f>
        <v>513</v>
      </c>
      <c r="Q85" s="2">
        <f>PIVOT!Q63</f>
        <v>7239</v>
      </c>
    </row>
    <row r="86" spans="1:19" ht="12.75" customHeight="1">
      <c r="A86" s="1" t="s">
        <v>13</v>
      </c>
      <c r="B86" s="2">
        <f>SUM(B61:B85)</f>
        <v>1442</v>
      </c>
      <c r="C86" s="2">
        <f>SUM(C61:C85)</f>
        <v>7064</v>
      </c>
      <c r="D86" s="2">
        <f>SUM(D61:D85)</f>
        <v>328</v>
      </c>
      <c r="E86" s="2">
        <f>SUM(E61:E85)</f>
        <v>1420</v>
      </c>
      <c r="F86" s="2">
        <f>SUM(F61:F85)</f>
        <v>2611</v>
      </c>
      <c r="G86" s="2">
        <f>SUM(G61:G85)</f>
        <v>37242</v>
      </c>
      <c r="H86" s="2">
        <f>SUM(H61:H85)</f>
        <v>4571</v>
      </c>
      <c r="I86" s="25">
        <f>SUM(I61:I85)</f>
        <v>55919</v>
      </c>
      <c r="J86" s="3">
        <f>SUM(J61:J85)</f>
        <v>3363</v>
      </c>
      <c r="K86" s="2">
        <f>SUM(K61:K85)</f>
        <v>11198</v>
      </c>
      <c r="L86" s="2">
        <f>SUM(L61:L85)</f>
        <v>546</v>
      </c>
      <c r="M86" s="2">
        <f>SUM(M61:M85)</f>
        <v>2725</v>
      </c>
      <c r="N86" s="2">
        <f>SUM(N61:N85)</f>
        <v>4770</v>
      </c>
      <c r="O86" s="2">
        <f>SUM(O61:O85)</f>
        <v>62962</v>
      </c>
      <c r="P86" s="2">
        <f>SUM(P61:P85)</f>
        <v>7474</v>
      </c>
      <c r="Q86" s="3">
        <f t="shared" ref="Q86" si="4">SUM(J86:P86)</f>
        <v>93038</v>
      </c>
    </row>
    <row r="87" spans="1:19" ht="12.75" customHeight="1">
      <c r="A87" s="1"/>
      <c r="B87" s="2"/>
      <c r="C87" s="2"/>
      <c r="D87" s="2"/>
      <c r="E87" s="2"/>
      <c r="F87" s="2"/>
      <c r="G87" s="2"/>
      <c r="H87" s="2"/>
      <c r="I87" s="25"/>
      <c r="J87" s="3"/>
      <c r="K87" s="2"/>
      <c r="L87" s="2"/>
      <c r="M87" s="2"/>
      <c r="N87" s="2"/>
      <c r="O87" s="2"/>
      <c r="P87" s="2"/>
      <c r="Q87" s="3"/>
    </row>
    <row r="88" spans="1:19" ht="43.5" customHeight="1">
      <c r="A88" s="22" t="s">
        <v>18</v>
      </c>
      <c r="B88" s="2"/>
      <c r="C88" s="2"/>
      <c r="D88" s="2"/>
      <c r="E88" s="2"/>
      <c r="F88" s="2"/>
      <c r="G88" s="2"/>
      <c r="H88" s="2"/>
      <c r="I88" s="25"/>
      <c r="J88" s="3"/>
      <c r="K88" s="2"/>
      <c r="L88" s="2"/>
      <c r="M88" s="2"/>
      <c r="N88" s="2"/>
      <c r="O88" s="2"/>
      <c r="P88" s="2"/>
      <c r="Q88" s="3"/>
    </row>
    <row r="89" spans="1:19" ht="12.75" customHeight="1">
      <c r="A89" s="1"/>
      <c r="B89" s="2"/>
      <c r="C89" s="2"/>
      <c r="D89" s="2"/>
      <c r="E89" s="2"/>
      <c r="F89" s="2"/>
      <c r="G89" s="2"/>
      <c r="H89" s="2"/>
      <c r="I89" s="25"/>
      <c r="J89" s="3"/>
      <c r="K89" s="2"/>
      <c r="L89" s="2"/>
      <c r="M89" s="2"/>
      <c r="N89" s="2"/>
      <c r="O89" s="2"/>
      <c r="P89" s="2"/>
      <c r="Q89" s="3"/>
    </row>
    <row r="90" spans="1:19" ht="12.75" customHeight="1">
      <c r="A90" s="1" t="str">
        <f>PIVOT!A65</f>
        <v>WENTWORTH</v>
      </c>
      <c r="B90" s="2">
        <f>PIVOT!B65</f>
        <v>0</v>
      </c>
      <c r="C90" s="2">
        <f>PIVOT!C65</f>
        <v>17</v>
      </c>
      <c r="D90" s="2">
        <f>PIVOT!D65</f>
        <v>2</v>
      </c>
      <c r="E90" s="2">
        <f>PIVOT!E65</f>
        <v>2</v>
      </c>
      <c r="F90" s="2">
        <f>PIVOT!F65</f>
        <v>7</v>
      </c>
      <c r="G90" s="2">
        <f>PIVOT!G65</f>
        <v>463</v>
      </c>
      <c r="H90" s="2">
        <f>PIVOT!H65</f>
        <v>2</v>
      </c>
      <c r="I90" s="25">
        <f>PIVOT!I65</f>
        <v>517</v>
      </c>
      <c r="J90" s="3">
        <f>PIVOT!J65</f>
        <v>24</v>
      </c>
      <c r="K90" s="2">
        <f>PIVOT!K65</f>
        <v>35</v>
      </c>
      <c r="L90" s="2">
        <f>PIVOT!L65</f>
        <v>5</v>
      </c>
      <c r="M90" s="2">
        <f>PIVOT!M65</f>
        <v>9</v>
      </c>
      <c r="N90" s="2">
        <f>PIVOT!N65</f>
        <v>13</v>
      </c>
      <c r="O90" s="2">
        <f>PIVOT!O65</f>
        <v>792</v>
      </c>
      <c r="P90" s="2">
        <f>PIVOT!P65</f>
        <v>7</v>
      </c>
      <c r="Q90" s="3">
        <f>PIVOT!Q65</f>
        <v>925</v>
      </c>
    </row>
    <row r="91" spans="1:19" ht="12.75" customHeight="1">
      <c r="A91" s="1" t="s">
        <v>13</v>
      </c>
      <c r="B91" s="2">
        <f>B90</f>
        <v>0</v>
      </c>
      <c r="C91" s="2">
        <f t="shared" ref="C91:Q91" si="5">C90</f>
        <v>17</v>
      </c>
      <c r="D91" s="2">
        <f t="shared" si="5"/>
        <v>2</v>
      </c>
      <c r="E91" s="2">
        <f t="shared" si="5"/>
        <v>2</v>
      </c>
      <c r="F91" s="2">
        <f t="shared" si="5"/>
        <v>7</v>
      </c>
      <c r="G91" s="2">
        <f t="shared" si="5"/>
        <v>463</v>
      </c>
      <c r="H91" s="2">
        <f t="shared" si="5"/>
        <v>2</v>
      </c>
      <c r="I91" s="25">
        <f t="shared" si="5"/>
        <v>517</v>
      </c>
      <c r="J91" s="2">
        <f t="shared" si="5"/>
        <v>24</v>
      </c>
      <c r="K91" s="2">
        <f t="shared" si="5"/>
        <v>35</v>
      </c>
      <c r="L91" s="2">
        <f t="shared" si="5"/>
        <v>5</v>
      </c>
      <c r="M91" s="2">
        <f t="shared" si="5"/>
        <v>9</v>
      </c>
      <c r="N91" s="2">
        <f t="shared" si="5"/>
        <v>13</v>
      </c>
      <c r="O91" s="2">
        <f t="shared" si="5"/>
        <v>792</v>
      </c>
      <c r="P91" s="2">
        <f t="shared" si="5"/>
        <v>7</v>
      </c>
      <c r="Q91" s="2">
        <f t="shared" si="5"/>
        <v>925</v>
      </c>
    </row>
    <row r="92" spans="1:19" ht="12.75" customHeight="1">
      <c r="A92" s="1"/>
      <c r="B92" s="2"/>
      <c r="C92" s="2"/>
      <c r="D92" s="2"/>
      <c r="E92" s="2"/>
      <c r="F92" s="2"/>
      <c r="G92" s="2"/>
      <c r="H92" s="2"/>
      <c r="I92" s="25"/>
      <c r="J92" s="3"/>
      <c r="K92" s="2"/>
      <c r="L92" s="2"/>
      <c r="M92" s="2"/>
      <c r="N92" s="2"/>
      <c r="O92" s="2"/>
      <c r="P92" s="2"/>
      <c r="Q92" s="3"/>
    </row>
    <row r="93" spans="1:19" ht="23.25" customHeight="1">
      <c r="A93" s="30" t="s">
        <v>19</v>
      </c>
      <c r="B93" s="2">
        <f>SUM(B86+B91)</f>
        <v>1442</v>
      </c>
      <c r="C93" s="2">
        <f>SUM(C86+C91)</f>
        <v>7081</v>
      </c>
      <c r="D93" s="2">
        <f>SUM(D86+D91)</f>
        <v>330</v>
      </c>
      <c r="E93" s="2">
        <f>SUM(E86+E91)</f>
        <v>1422</v>
      </c>
      <c r="F93" s="2">
        <f>SUM(F86+F91)</f>
        <v>2618</v>
      </c>
      <c r="G93" s="2">
        <f>SUM(G86+G91)</f>
        <v>37705</v>
      </c>
      <c r="H93" s="2">
        <f>SUM(H86+H91)</f>
        <v>4573</v>
      </c>
      <c r="I93" s="25">
        <f>SUM(I86+I91)</f>
        <v>56436</v>
      </c>
      <c r="J93" s="3">
        <f>SUM(J86+J91)</f>
        <v>3387</v>
      </c>
      <c r="K93" s="2">
        <f>SUM(K86+K91)</f>
        <v>11233</v>
      </c>
      <c r="L93" s="2">
        <f>SUM(L86+L91)</f>
        <v>551</v>
      </c>
      <c r="M93" s="2">
        <f>SUM(M86+M91)</f>
        <v>2734</v>
      </c>
      <c r="N93" s="2">
        <f>SUM(N86+N91)</f>
        <v>4783</v>
      </c>
      <c r="O93" s="2">
        <f>SUM(O86+O91)</f>
        <v>63754</v>
      </c>
      <c r="P93" s="2">
        <f>SUM(P86+P91)</f>
        <v>7481</v>
      </c>
      <c r="Q93" s="3">
        <f t="shared" ref="Q93" si="6">SUM(J93:P93)</f>
        <v>93923</v>
      </c>
    </row>
    <row r="94" spans="1:19" ht="12.75" customHeight="1">
      <c r="A94" s="1"/>
      <c r="B94" s="2"/>
      <c r="C94" s="2"/>
      <c r="D94" s="2"/>
      <c r="E94" s="2"/>
      <c r="F94" s="2"/>
      <c r="G94" s="2"/>
      <c r="H94" s="2"/>
      <c r="I94" s="25"/>
      <c r="J94" s="3"/>
      <c r="K94" s="2"/>
      <c r="L94" s="2"/>
      <c r="M94" s="2"/>
      <c r="N94" s="2"/>
      <c r="O94" s="2"/>
      <c r="P94" s="2"/>
      <c r="Q94" s="3"/>
    </row>
    <row r="95" spans="1:19" ht="12.75" customHeight="1" thickBot="1">
      <c r="A95" s="27" t="s">
        <v>20</v>
      </c>
      <c r="B95" s="28">
        <f>SUM(B48+B93)</f>
        <v>3594</v>
      </c>
      <c r="C95" s="28">
        <f>SUM(C48+C93)</f>
        <v>25641</v>
      </c>
      <c r="D95" s="28">
        <f>SUM(D48+D93)</f>
        <v>1093</v>
      </c>
      <c r="E95" s="28">
        <f>SUM(E48+E93)</f>
        <v>3663</v>
      </c>
      <c r="F95" s="28">
        <f>SUM(F48+F93)</f>
        <v>6461</v>
      </c>
      <c r="G95" s="28">
        <f>SUM(G48+G93)</f>
        <v>137300</v>
      </c>
      <c r="H95" s="28">
        <f>SUM(H48+H93)</f>
        <v>8902</v>
      </c>
      <c r="I95" s="43">
        <f>SUM(I48+I93)</f>
        <v>190295</v>
      </c>
      <c r="J95" s="28">
        <f>SUM(J48+J93)</f>
        <v>7864</v>
      </c>
      <c r="K95" s="28">
        <f>SUM(K48+K93)</f>
        <v>40388</v>
      </c>
      <c r="L95" s="28">
        <f>SUM(L48+L93)</f>
        <v>1844</v>
      </c>
      <c r="M95" s="28">
        <f>SUM(M48+M93)</f>
        <v>6978</v>
      </c>
      <c r="N95" s="28">
        <f>SUM(N48+N93)</f>
        <v>11455</v>
      </c>
      <c r="O95" s="28">
        <f>SUM(O48+O93)</f>
        <v>239622</v>
      </c>
      <c r="P95" s="28">
        <f>SUM(P48+P93)</f>
        <v>15587</v>
      </c>
      <c r="Q95" s="28">
        <f t="shared" ref="Q95" si="7">SUM(J95:P95)</f>
        <v>323738</v>
      </c>
    </row>
    <row r="96" spans="1:19" ht="12.75" customHeight="1" thickTop="1">
      <c r="A96" s="26" t="s">
        <v>21</v>
      </c>
      <c r="B96" s="3"/>
      <c r="C96" s="3"/>
      <c r="D96" s="3"/>
      <c r="E96" s="3"/>
      <c r="F96" s="3"/>
      <c r="G96" s="3"/>
      <c r="H96" s="3"/>
      <c r="I96" s="3"/>
      <c r="J96" s="29"/>
      <c r="K96" s="3"/>
      <c r="L96" s="3"/>
      <c r="M96" s="3"/>
      <c r="N96" s="3"/>
      <c r="O96" s="3"/>
      <c r="P96" s="3"/>
      <c r="Q96" s="3"/>
      <c r="R96" s="31"/>
      <c r="S96" s="31"/>
    </row>
    <row r="97" spans="1:17" ht="12.75" customHeight="1">
      <c r="A97" s="26" t="s">
        <v>16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3"/>
      <c r="M97" s="26"/>
      <c r="N97" s="26"/>
      <c r="O97" s="26"/>
      <c r="P97" s="3"/>
      <c r="Q97" s="3"/>
    </row>
    <row r="98" spans="1:1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2"/>
      <c r="Q98" s="2"/>
    </row>
    <row r="99" spans="1:1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2"/>
      <c r="Q99" s="2"/>
    </row>
    <row r="100" spans="1:1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2"/>
      <c r="Q100" s="2"/>
    </row>
    <row r="101" spans="1:1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2"/>
      <c r="Q101" s="2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2"/>
      <c r="Q102" s="2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2"/>
      <c r="Q103" s="2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2"/>
      <c r="Q104" s="2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2"/>
      <c r="Q105" s="2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2"/>
      <c r="Q106" s="2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2"/>
      <c r="Q107" s="2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2"/>
      <c r="Q108" s="2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2"/>
      <c r="Q109" s="2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2"/>
      <c r="Q110" s="2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</row>
  </sheetData>
  <phoneticPr fontId="5" type="noConversion"/>
  <pageMargins left="0.57999999999999996" right="0.3" top="0.78" bottom="0.25" header="0.76" footer="0.24"/>
  <pageSetup scale="72" orientation="portrait" r:id="rId1"/>
  <headerFooter alignWithMargins="0"/>
  <rowBreaks count="1" manualBreakCount="1">
    <brk id="5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66"/>
  <sheetViews>
    <sheetView topLeftCell="A19" workbookViewId="0">
      <selection activeCell="A65" sqref="A65"/>
    </sheetView>
  </sheetViews>
  <sheetFormatPr defaultRowHeight="9"/>
  <cols>
    <col min="1" max="1" width="20.796875" bestFit="1" customWidth="1"/>
    <col min="2" max="2" width="23" bestFit="1" customWidth="1"/>
    <col min="3" max="3" width="24" bestFit="1" customWidth="1"/>
    <col min="4" max="6" width="23.3984375" bestFit="1" customWidth="1"/>
    <col min="7" max="7" width="23.19921875" bestFit="1" customWidth="1"/>
    <col min="8" max="8" width="24" bestFit="1" customWidth="1"/>
    <col min="9" max="9" width="22.796875" bestFit="1" customWidth="1"/>
    <col min="10" max="10" width="22.3984375" bestFit="1" customWidth="1"/>
    <col min="11" max="11" width="23.3984375" bestFit="1" customWidth="1"/>
    <col min="12" max="14" width="22.796875" bestFit="1" customWidth="1"/>
    <col min="15" max="15" width="22.59765625" bestFit="1" customWidth="1"/>
    <col min="16" max="16" width="23.3984375" bestFit="1" customWidth="1"/>
    <col min="17" max="17" width="22.19921875" bestFit="1" customWidth="1"/>
  </cols>
  <sheetData>
    <row r="3" spans="1:17">
      <c r="B3" s="45" t="s">
        <v>106</v>
      </c>
    </row>
    <row r="4" spans="1:17">
      <c r="A4" s="45" t="s">
        <v>103</v>
      </c>
      <c r="B4" t="s">
        <v>105</v>
      </c>
      <c r="C4" t="s">
        <v>107</v>
      </c>
      <c r="D4" t="s">
        <v>108</v>
      </c>
      <c r="E4" t="s">
        <v>109</v>
      </c>
      <c r="F4" t="s">
        <v>110</v>
      </c>
      <c r="G4" t="s">
        <v>111</v>
      </c>
      <c r="H4" t="s">
        <v>112</v>
      </c>
      <c r="I4" t="s">
        <v>113</v>
      </c>
      <c r="J4" t="s">
        <v>114</v>
      </c>
      <c r="K4" t="s">
        <v>115</v>
      </c>
      <c r="L4" t="s">
        <v>116</v>
      </c>
      <c r="M4" t="s">
        <v>117</v>
      </c>
      <c r="N4" t="s">
        <v>118</v>
      </c>
      <c r="O4" t="s">
        <v>119</v>
      </c>
      <c r="P4" t="s">
        <v>120</v>
      </c>
      <c r="Q4" t="s">
        <v>121</v>
      </c>
    </row>
    <row r="5" spans="1:17">
      <c r="A5" s="46" t="s">
        <v>90</v>
      </c>
      <c r="B5" s="48">
        <v>1839</v>
      </c>
      <c r="C5" s="48">
        <v>7344</v>
      </c>
      <c r="D5" s="48">
        <v>374</v>
      </c>
      <c r="E5" s="48">
        <v>1248</v>
      </c>
      <c r="F5" s="48">
        <v>1684</v>
      </c>
      <c r="G5" s="48">
        <v>49442</v>
      </c>
      <c r="H5" s="48">
        <v>2753</v>
      </c>
      <c r="I5" s="48">
        <v>65690</v>
      </c>
      <c r="J5" s="48">
        <v>3865</v>
      </c>
      <c r="K5" s="48">
        <v>12040</v>
      </c>
      <c r="L5" s="48">
        <v>660</v>
      </c>
      <c r="M5" s="48">
        <v>2432</v>
      </c>
      <c r="N5" s="48">
        <v>3050</v>
      </c>
      <c r="O5" s="48">
        <v>91121</v>
      </c>
      <c r="P5" s="48">
        <v>5336</v>
      </c>
      <c r="Q5" s="48">
        <v>120321</v>
      </c>
    </row>
    <row r="6" spans="1:17">
      <c r="A6" s="47" t="s">
        <v>89</v>
      </c>
      <c r="B6" s="48">
        <v>0</v>
      </c>
      <c r="C6" s="48">
        <v>907</v>
      </c>
      <c r="D6" s="48">
        <v>0</v>
      </c>
      <c r="E6" s="48">
        <v>1</v>
      </c>
      <c r="F6" s="48">
        <v>7</v>
      </c>
      <c r="G6" s="48">
        <v>89</v>
      </c>
      <c r="H6" s="48">
        <v>8</v>
      </c>
      <c r="I6" s="48">
        <v>1038</v>
      </c>
      <c r="J6" s="48">
        <v>1</v>
      </c>
      <c r="K6" s="48">
        <v>1343</v>
      </c>
      <c r="L6" s="48">
        <v>0</v>
      </c>
      <c r="M6" s="48">
        <v>1</v>
      </c>
      <c r="N6" s="48">
        <v>17</v>
      </c>
      <c r="O6" s="48">
        <v>176</v>
      </c>
      <c r="P6" s="48">
        <v>13</v>
      </c>
      <c r="Q6" s="48">
        <v>1590</v>
      </c>
    </row>
    <row r="7" spans="1:17">
      <c r="A7" s="47" t="s">
        <v>91</v>
      </c>
      <c r="B7" s="48">
        <v>36</v>
      </c>
      <c r="C7" s="48">
        <v>720</v>
      </c>
      <c r="D7" s="48">
        <v>5</v>
      </c>
      <c r="E7" s="48">
        <v>14</v>
      </c>
      <c r="F7" s="48">
        <v>30</v>
      </c>
      <c r="G7" s="48">
        <v>1055</v>
      </c>
      <c r="H7" s="48">
        <v>21</v>
      </c>
      <c r="I7" s="48">
        <v>1883</v>
      </c>
      <c r="J7" s="48">
        <v>60</v>
      </c>
      <c r="K7" s="48">
        <v>1324</v>
      </c>
      <c r="L7" s="48">
        <v>13</v>
      </c>
      <c r="M7" s="48">
        <v>22</v>
      </c>
      <c r="N7" s="48">
        <v>47</v>
      </c>
      <c r="O7" s="48">
        <v>1658</v>
      </c>
      <c r="P7" s="48">
        <v>66</v>
      </c>
      <c r="Q7" s="48">
        <v>3192</v>
      </c>
    </row>
    <row r="8" spans="1:17">
      <c r="A8" s="47" t="s">
        <v>92</v>
      </c>
      <c r="B8" s="48">
        <v>91</v>
      </c>
      <c r="C8" s="48">
        <v>65</v>
      </c>
      <c r="D8" s="48">
        <v>5</v>
      </c>
      <c r="E8" s="48">
        <v>20</v>
      </c>
      <c r="F8" s="48">
        <v>34</v>
      </c>
      <c r="G8" s="48">
        <v>1016</v>
      </c>
      <c r="H8" s="48">
        <v>70</v>
      </c>
      <c r="I8" s="48">
        <v>1316</v>
      </c>
      <c r="J8" s="48">
        <v>281</v>
      </c>
      <c r="K8" s="48">
        <v>285</v>
      </c>
      <c r="L8" s="48">
        <v>29</v>
      </c>
      <c r="M8" s="48">
        <v>98</v>
      </c>
      <c r="N8" s="48">
        <v>130</v>
      </c>
      <c r="O8" s="48">
        <v>4529</v>
      </c>
      <c r="P8" s="48">
        <v>256</v>
      </c>
      <c r="Q8" s="48">
        <v>5671</v>
      </c>
    </row>
    <row r="9" spans="1:17">
      <c r="A9" s="47" t="s">
        <v>93</v>
      </c>
      <c r="B9" s="48">
        <v>387</v>
      </c>
      <c r="C9" s="48">
        <v>324</v>
      </c>
      <c r="D9" s="48">
        <v>73</v>
      </c>
      <c r="E9" s="48">
        <v>115</v>
      </c>
      <c r="F9" s="48">
        <v>250</v>
      </c>
      <c r="G9" s="48">
        <v>8047</v>
      </c>
      <c r="H9" s="48">
        <v>228</v>
      </c>
      <c r="I9" s="48">
        <v>9622</v>
      </c>
      <c r="J9" s="48">
        <v>696</v>
      </c>
      <c r="K9" s="48">
        <v>590</v>
      </c>
      <c r="L9" s="48">
        <v>123</v>
      </c>
      <c r="M9" s="48">
        <v>227</v>
      </c>
      <c r="N9" s="48">
        <v>446</v>
      </c>
      <c r="O9" s="48">
        <v>14254</v>
      </c>
      <c r="P9" s="48">
        <v>499</v>
      </c>
      <c r="Q9" s="48">
        <v>17187</v>
      </c>
    </row>
    <row r="10" spans="1:17">
      <c r="A10" s="47" t="s">
        <v>94</v>
      </c>
      <c r="B10" s="48">
        <v>57</v>
      </c>
      <c r="C10" s="48">
        <v>77</v>
      </c>
      <c r="D10" s="48">
        <v>89</v>
      </c>
      <c r="E10" s="48">
        <v>43</v>
      </c>
      <c r="F10" s="48">
        <v>87</v>
      </c>
      <c r="G10" s="48">
        <v>2628</v>
      </c>
      <c r="H10" s="48">
        <v>176</v>
      </c>
      <c r="I10" s="48">
        <v>3182</v>
      </c>
      <c r="J10" s="48">
        <v>114</v>
      </c>
      <c r="K10" s="48">
        <v>214</v>
      </c>
      <c r="L10" s="48">
        <v>150</v>
      </c>
      <c r="M10" s="48">
        <v>77</v>
      </c>
      <c r="N10" s="48">
        <v>155</v>
      </c>
      <c r="O10" s="48">
        <v>4496</v>
      </c>
      <c r="P10" s="48">
        <v>286</v>
      </c>
      <c r="Q10" s="48">
        <v>5536</v>
      </c>
    </row>
    <row r="11" spans="1:17">
      <c r="A11" s="47" t="s">
        <v>95</v>
      </c>
      <c r="B11" s="48">
        <v>20</v>
      </c>
      <c r="C11" s="48">
        <v>259</v>
      </c>
      <c r="D11" s="48">
        <v>33</v>
      </c>
      <c r="E11" s="48">
        <v>23</v>
      </c>
      <c r="F11" s="48">
        <v>39</v>
      </c>
      <c r="G11" s="48">
        <v>2818</v>
      </c>
      <c r="H11" s="48">
        <v>171</v>
      </c>
      <c r="I11" s="48">
        <v>3457</v>
      </c>
      <c r="J11" s="48">
        <v>45</v>
      </c>
      <c r="K11" s="48">
        <v>531</v>
      </c>
      <c r="L11" s="48">
        <v>54</v>
      </c>
      <c r="M11" s="48">
        <v>39</v>
      </c>
      <c r="N11" s="48">
        <v>78</v>
      </c>
      <c r="O11" s="48">
        <v>4897</v>
      </c>
      <c r="P11" s="48">
        <v>277</v>
      </c>
      <c r="Q11" s="48">
        <v>6099</v>
      </c>
    </row>
    <row r="12" spans="1:17">
      <c r="A12" s="47" t="s">
        <v>96</v>
      </c>
      <c r="B12" s="48">
        <v>60</v>
      </c>
      <c r="C12" s="48">
        <v>177</v>
      </c>
      <c r="D12" s="48">
        <v>7</v>
      </c>
      <c r="E12" s="48">
        <v>25</v>
      </c>
      <c r="F12" s="48">
        <v>91</v>
      </c>
      <c r="G12" s="48">
        <v>2992</v>
      </c>
      <c r="H12" s="48">
        <v>76</v>
      </c>
      <c r="I12" s="48">
        <v>3518</v>
      </c>
      <c r="J12" s="48">
        <v>135</v>
      </c>
      <c r="K12" s="48">
        <v>361</v>
      </c>
      <c r="L12" s="48">
        <v>15</v>
      </c>
      <c r="M12" s="48">
        <v>37</v>
      </c>
      <c r="N12" s="48">
        <v>152</v>
      </c>
      <c r="O12" s="48">
        <v>5261</v>
      </c>
      <c r="P12" s="48">
        <v>163</v>
      </c>
      <c r="Q12" s="48">
        <v>6281</v>
      </c>
    </row>
    <row r="13" spans="1:17">
      <c r="A13" s="47" t="s">
        <v>97</v>
      </c>
      <c r="B13" s="48">
        <v>217</v>
      </c>
      <c r="C13" s="48">
        <v>547</v>
      </c>
      <c r="D13" s="48">
        <v>24</v>
      </c>
      <c r="E13" s="48">
        <v>50</v>
      </c>
      <c r="F13" s="48">
        <v>89</v>
      </c>
      <c r="G13" s="48">
        <v>4792</v>
      </c>
      <c r="H13" s="48">
        <v>259</v>
      </c>
      <c r="I13" s="48">
        <v>5993</v>
      </c>
      <c r="J13" s="48">
        <v>467</v>
      </c>
      <c r="K13" s="48">
        <v>894</v>
      </c>
      <c r="L13" s="48">
        <v>45</v>
      </c>
      <c r="M13" s="48">
        <v>84</v>
      </c>
      <c r="N13" s="48">
        <v>150</v>
      </c>
      <c r="O13" s="48">
        <v>8157</v>
      </c>
      <c r="P13" s="48">
        <v>431</v>
      </c>
      <c r="Q13" s="48">
        <v>10254</v>
      </c>
    </row>
    <row r="14" spans="1:17">
      <c r="A14" s="47" t="s">
        <v>98</v>
      </c>
      <c r="B14" s="48">
        <v>151</v>
      </c>
      <c r="C14" s="48">
        <v>141</v>
      </c>
      <c r="D14" s="48">
        <v>19</v>
      </c>
      <c r="E14" s="48">
        <v>69</v>
      </c>
      <c r="F14" s="48">
        <v>93</v>
      </c>
      <c r="G14" s="48">
        <v>2792</v>
      </c>
      <c r="H14" s="48">
        <v>97</v>
      </c>
      <c r="I14" s="48">
        <v>3408</v>
      </c>
      <c r="J14" s="48">
        <v>301</v>
      </c>
      <c r="K14" s="48">
        <v>236</v>
      </c>
      <c r="L14" s="48">
        <v>28</v>
      </c>
      <c r="M14" s="48">
        <v>116</v>
      </c>
      <c r="N14" s="48">
        <v>149</v>
      </c>
      <c r="O14" s="48">
        <v>4684</v>
      </c>
      <c r="P14" s="48">
        <v>179</v>
      </c>
      <c r="Q14" s="48">
        <v>5780</v>
      </c>
    </row>
    <row r="15" spans="1:17">
      <c r="A15" s="47" t="s">
        <v>99</v>
      </c>
      <c r="B15" s="48">
        <v>150</v>
      </c>
      <c r="C15" s="48">
        <v>403</v>
      </c>
      <c r="D15" s="48">
        <v>24</v>
      </c>
      <c r="E15" s="48">
        <v>35</v>
      </c>
      <c r="F15" s="48">
        <v>119</v>
      </c>
      <c r="G15" s="48">
        <v>3782</v>
      </c>
      <c r="H15" s="48">
        <v>556</v>
      </c>
      <c r="I15" s="48">
        <v>5168</v>
      </c>
      <c r="J15" s="48">
        <v>331</v>
      </c>
      <c r="K15" s="48">
        <v>725</v>
      </c>
      <c r="L15" s="48">
        <v>35</v>
      </c>
      <c r="M15" s="48">
        <v>74</v>
      </c>
      <c r="N15" s="48">
        <v>196</v>
      </c>
      <c r="O15" s="48">
        <v>6881</v>
      </c>
      <c r="P15" s="48">
        <v>1051</v>
      </c>
      <c r="Q15" s="48">
        <v>9466</v>
      </c>
    </row>
    <row r="16" spans="1:17">
      <c r="A16" s="47" t="s">
        <v>100</v>
      </c>
      <c r="B16" s="48">
        <v>366</v>
      </c>
      <c r="C16" s="48">
        <v>1195</v>
      </c>
      <c r="D16" s="48">
        <v>53</v>
      </c>
      <c r="E16" s="48">
        <v>291</v>
      </c>
      <c r="F16" s="48">
        <v>392</v>
      </c>
      <c r="G16" s="48">
        <v>10773</v>
      </c>
      <c r="H16" s="48">
        <v>220</v>
      </c>
      <c r="I16" s="48">
        <v>13504</v>
      </c>
      <c r="J16" s="48">
        <v>687</v>
      </c>
      <c r="K16" s="48">
        <v>1994</v>
      </c>
      <c r="L16" s="48">
        <v>93</v>
      </c>
      <c r="M16" s="48">
        <v>618</v>
      </c>
      <c r="N16" s="48">
        <v>729</v>
      </c>
      <c r="O16" s="48">
        <v>21036</v>
      </c>
      <c r="P16" s="48">
        <v>452</v>
      </c>
      <c r="Q16" s="48">
        <v>25992</v>
      </c>
    </row>
    <row r="17" spans="1:17">
      <c r="A17" s="47" t="s">
        <v>101</v>
      </c>
      <c r="B17" s="48">
        <v>136</v>
      </c>
      <c r="C17" s="48">
        <v>975</v>
      </c>
      <c r="D17" s="48">
        <v>28</v>
      </c>
      <c r="E17" s="48">
        <v>297</v>
      </c>
      <c r="F17" s="48">
        <v>288</v>
      </c>
      <c r="G17" s="48">
        <v>3603</v>
      </c>
      <c r="H17" s="48">
        <v>420</v>
      </c>
      <c r="I17" s="48">
        <v>5866</v>
      </c>
      <c r="J17" s="48">
        <v>375</v>
      </c>
      <c r="K17" s="48">
        <v>1440</v>
      </c>
      <c r="L17" s="48">
        <v>44</v>
      </c>
      <c r="M17" s="48">
        <v>563</v>
      </c>
      <c r="N17" s="48">
        <v>515</v>
      </c>
      <c r="O17" s="48">
        <v>6188</v>
      </c>
      <c r="P17" s="48">
        <v>803</v>
      </c>
      <c r="Q17" s="48">
        <v>10122</v>
      </c>
    </row>
    <row r="18" spans="1:17">
      <c r="A18" s="47" t="s">
        <v>102</v>
      </c>
      <c r="B18" s="48">
        <v>168</v>
      </c>
      <c r="C18" s="48">
        <v>1554</v>
      </c>
      <c r="D18" s="48">
        <v>14</v>
      </c>
      <c r="E18" s="48">
        <v>265</v>
      </c>
      <c r="F18" s="48">
        <v>165</v>
      </c>
      <c r="G18" s="48">
        <v>5055</v>
      </c>
      <c r="H18" s="48">
        <v>451</v>
      </c>
      <c r="I18" s="48">
        <v>7735</v>
      </c>
      <c r="J18" s="48">
        <v>372</v>
      </c>
      <c r="K18" s="48">
        <v>2103</v>
      </c>
      <c r="L18" s="48">
        <v>31</v>
      </c>
      <c r="M18" s="48">
        <v>476</v>
      </c>
      <c r="N18" s="48">
        <v>286</v>
      </c>
      <c r="O18" s="48">
        <v>8904</v>
      </c>
      <c r="P18" s="48">
        <v>860</v>
      </c>
      <c r="Q18" s="48">
        <v>13151</v>
      </c>
    </row>
    <row r="19" spans="1:17">
      <c r="A19" s="46" t="s">
        <v>71</v>
      </c>
      <c r="B19" s="48">
        <v>313</v>
      </c>
      <c r="C19" s="48">
        <v>11216</v>
      </c>
      <c r="D19" s="48">
        <v>389</v>
      </c>
      <c r="E19" s="48">
        <v>993</v>
      </c>
      <c r="F19" s="48">
        <v>2159</v>
      </c>
      <c r="G19" s="48">
        <v>50153</v>
      </c>
      <c r="H19" s="48">
        <v>1576</v>
      </c>
      <c r="I19" s="48">
        <v>68169</v>
      </c>
      <c r="J19" s="48">
        <v>612</v>
      </c>
      <c r="K19" s="48">
        <v>17115</v>
      </c>
      <c r="L19" s="48">
        <v>633</v>
      </c>
      <c r="M19" s="48">
        <v>1812</v>
      </c>
      <c r="N19" s="48">
        <v>3622</v>
      </c>
      <c r="O19" s="48">
        <v>84747</v>
      </c>
      <c r="P19" s="48">
        <v>2770</v>
      </c>
      <c r="Q19" s="48">
        <v>113574</v>
      </c>
    </row>
    <row r="20" spans="1:17">
      <c r="A20" s="47" t="s">
        <v>70</v>
      </c>
      <c r="B20" s="48">
        <v>19</v>
      </c>
      <c r="C20" s="48">
        <v>28</v>
      </c>
      <c r="D20" s="48">
        <v>69</v>
      </c>
      <c r="E20" s="48">
        <v>35</v>
      </c>
      <c r="F20" s="48">
        <v>174</v>
      </c>
      <c r="G20" s="48">
        <v>2986</v>
      </c>
      <c r="H20" s="48">
        <v>72</v>
      </c>
      <c r="I20" s="48">
        <v>3424</v>
      </c>
      <c r="J20" s="48">
        <v>58</v>
      </c>
      <c r="K20" s="48">
        <v>54</v>
      </c>
      <c r="L20" s="48">
        <v>106</v>
      </c>
      <c r="M20" s="48">
        <v>60</v>
      </c>
      <c r="N20" s="48">
        <v>306</v>
      </c>
      <c r="O20" s="48">
        <v>4634</v>
      </c>
      <c r="P20" s="48">
        <v>113</v>
      </c>
      <c r="Q20" s="48">
        <v>5407</v>
      </c>
    </row>
    <row r="21" spans="1:17">
      <c r="A21" s="47" t="s">
        <v>72</v>
      </c>
      <c r="B21" s="48">
        <v>0</v>
      </c>
      <c r="C21" s="48">
        <v>18</v>
      </c>
      <c r="D21" s="48">
        <v>9</v>
      </c>
      <c r="E21" s="48">
        <v>8</v>
      </c>
      <c r="F21" s="48">
        <v>26</v>
      </c>
      <c r="G21" s="48">
        <v>2383</v>
      </c>
      <c r="H21" s="48">
        <v>45</v>
      </c>
      <c r="I21" s="48">
        <v>2493</v>
      </c>
      <c r="J21" s="48">
        <v>1</v>
      </c>
      <c r="K21" s="48">
        <v>35</v>
      </c>
      <c r="L21" s="48">
        <v>16</v>
      </c>
      <c r="M21" s="48">
        <v>11</v>
      </c>
      <c r="N21" s="48">
        <v>34</v>
      </c>
      <c r="O21" s="48">
        <v>3943</v>
      </c>
      <c r="P21" s="48">
        <v>78</v>
      </c>
      <c r="Q21" s="48">
        <v>4127</v>
      </c>
    </row>
    <row r="22" spans="1:17">
      <c r="A22" s="47" t="s">
        <v>73</v>
      </c>
      <c r="B22" s="48">
        <v>5</v>
      </c>
      <c r="C22" s="48">
        <v>61</v>
      </c>
      <c r="D22" s="48">
        <v>10</v>
      </c>
      <c r="E22" s="48">
        <v>16</v>
      </c>
      <c r="F22" s="48">
        <v>57</v>
      </c>
      <c r="G22" s="48">
        <v>3388</v>
      </c>
      <c r="H22" s="48">
        <v>85</v>
      </c>
      <c r="I22" s="48">
        <v>3639</v>
      </c>
      <c r="J22" s="48">
        <v>20</v>
      </c>
      <c r="K22" s="48">
        <v>111</v>
      </c>
      <c r="L22" s="48">
        <v>18</v>
      </c>
      <c r="M22" s="48">
        <v>29</v>
      </c>
      <c r="N22" s="48">
        <v>101</v>
      </c>
      <c r="O22" s="48">
        <v>5618</v>
      </c>
      <c r="P22" s="48">
        <v>152</v>
      </c>
      <c r="Q22" s="48">
        <v>6079</v>
      </c>
    </row>
    <row r="23" spans="1:17">
      <c r="A23" s="47" t="s">
        <v>74</v>
      </c>
      <c r="B23" s="48">
        <v>0</v>
      </c>
      <c r="C23" s="48">
        <v>2</v>
      </c>
      <c r="D23" s="48">
        <v>2</v>
      </c>
      <c r="E23" s="48">
        <v>1</v>
      </c>
      <c r="F23" s="48">
        <v>1</v>
      </c>
      <c r="G23" s="48">
        <v>121</v>
      </c>
      <c r="H23" s="48">
        <v>24</v>
      </c>
      <c r="I23" s="48">
        <v>151</v>
      </c>
      <c r="J23" s="48">
        <v>0</v>
      </c>
      <c r="K23" s="48">
        <v>19</v>
      </c>
      <c r="L23" s="48">
        <v>6</v>
      </c>
      <c r="M23" s="48">
        <v>3</v>
      </c>
      <c r="N23" s="48">
        <v>3</v>
      </c>
      <c r="O23" s="48">
        <v>1076</v>
      </c>
      <c r="P23" s="48">
        <v>58</v>
      </c>
      <c r="Q23" s="48">
        <v>1168</v>
      </c>
    </row>
    <row r="24" spans="1:17">
      <c r="A24" s="47" t="s">
        <v>75</v>
      </c>
      <c r="B24" s="48">
        <v>0</v>
      </c>
      <c r="C24" s="48">
        <v>22</v>
      </c>
      <c r="D24" s="48">
        <v>1</v>
      </c>
      <c r="E24" s="48">
        <v>0</v>
      </c>
      <c r="F24" s="48">
        <v>6</v>
      </c>
      <c r="G24" s="48">
        <v>60</v>
      </c>
      <c r="H24" s="48">
        <v>5</v>
      </c>
      <c r="I24" s="48">
        <v>101</v>
      </c>
      <c r="J24" s="48">
        <v>0</v>
      </c>
      <c r="K24" s="48">
        <v>109</v>
      </c>
      <c r="L24" s="48">
        <v>4</v>
      </c>
      <c r="M24" s="48">
        <v>15</v>
      </c>
      <c r="N24" s="48">
        <v>44</v>
      </c>
      <c r="O24" s="48">
        <v>624</v>
      </c>
      <c r="P24" s="48">
        <v>16</v>
      </c>
      <c r="Q24" s="48">
        <v>852</v>
      </c>
    </row>
    <row r="25" spans="1:17">
      <c r="A25" s="47" t="s">
        <v>76</v>
      </c>
      <c r="B25" s="48">
        <v>0</v>
      </c>
      <c r="C25" s="48">
        <v>104</v>
      </c>
      <c r="D25" s="48">
        <v>8</v>
      </c>
      <c r="E25" s="48">
        <v>25</v>
      </c>
      <c r="F25" s="48">
        <v>136</v>
      </c>
      <c r="G25" s="48">
        <v>1629</v>
      </c>
      <c r="H25" s="48">
        <v>44</v>
      </c>
      <c r="I25" s="48">
        <v>2085</v>
      </c>
      <c r="J25" s="48">
        <v>0</v>
      </c>
      <c r="K25" s="48">
        <v>185</v>
      </c>
      <c r="L25" s="48">
        <v>10</v>
      </c>
      <c r="M25" s="48">
        <v>37</v>
      </c>
      <c r="N25" s="48">
        <v>234</v>
      </c>
      <c r="O25" s="48">
        <v>2715</v>
      </c>
      <c r="P25" s="48">
        <v>82</v>
      </c>
      <c r="Q25" s="48">
        <v>3483</v>
      </c>
    </row>
    <row r="26" spans="1:17">
      <c r="A26" s="47" t="s">
        <v>77</v>
      </c>
      <c r="B26" s="48">
        <v>0</v>
      </c>
      <c r="C26" s="48">
        <v>602</v>
      </c>
      <c r="D26" s="48">
        <v>9</v>
      </c>
      <c r="E26" s="48">
        <v>41</v>
      </c>
      <c r="F26" s="48">
        <v>207</v>
      </c>
      <c r="G26" s="48">
        <v>2390</v>
      </c>
      <c r="H26" s="48">
        <v>76</v>
      </c>
      <c r="I26" s="48">
        <v>3519</v>
      </c>
      <c r="J26" s="48">
        <v>0</v>
      </c>
      <c r="K26" s="48">
        <v>979</v>
      </c>
      <c r="L26" s="48">
        <v>18</v>
      </c>
      <c r="M26" s="48">
        <v>85</v>
      </c>
      <c r="N26" s="48">
        <v>334</v>
      </c>
      <c r="O26" s="48">
        <v>4294</v>
      </c>
      <c r="P26" s="48">
        <v>148</v>
      </c>
      <c r="Q26" s="48">
        <v>6209</v>
      </c>
    </row>
    <row r="27" spans="1:17">
      <c r="A27" s="47" t="s">
        <v>78</v>
      </c>
      <c r="B27" s="48">
        <v>0</v>
      </c>
      <c r="C27" s="48">
        <v>196</v>
      </c>
      <c r="D27" s="48">
        <v>16</v>
      </c>
      <c r="E27" s="48">
        <v>71</v>
      </c>
      <c r="F27" s="48">
        <v>215</v>
      </c>
      <c r="G27" s="48">
        <v>2465</v>
      </c>
      <c r="H27" s="48">
        <v>61</v>
      </c>
      <c r="I27" s="48">
        <v>3199</v>
      </c>
      <c r="J27" s="48">
        <v>0</v>
      </c>
      <c r="K27" s="48">
        <v>344</v>
      </c>
      <c r="L27" s="48">
        <v>23</v>
      </c>
      <c r="M27" s="48">
        <v>139</v>
      </c>
      <c r="N27" s="48">
        <v>350</v>
      </c>
      <c r="O27" s="48">
        <v>4080</v>
      </c>
      <c r="P27" s="48">
        <v>97</v>
      </c>
      <c r="Q27" s="48">
        <v>5332</v>
      </c>
    </row>
    <row r="28" spans="1:17">
      <c r="A28" s="47" t="s">
        <v>79</v>
      </c>
      <c r="B28" s="48">
        <v>39</v>
      </c>
      <c r="C28" s="48">
        <v>1476</v>
      </c>
      <c r="D28" s="48">
        <v>13</v>
      </c>
      <c r="E28" s="48">
        <v>108</v>
      </c>
      <c r="F28" s="48">
        <v>344</v>
      </c>
      <c r="G28" s="48">
        <v>1500</v>
      </c>
      <c r="H28" s="48">
        <v>93</v>
      </c>
      <c r="I28" s="48">
        <v>3762</v>
      </c>
      <c r="J28" s="48">
        <v>93</v>
      </c>
      <c r="K28" s="48">
        <v>2055</v>
      </c>
      <c r="L28" s="48">
        <v>16</v>
      </c>
      <c r="M28" s="48">
        <v>188</v>
      </c>
      <c r="N28" s="48">
        <v>514</v>
      </c>
      <c r="O28" s="48">
        <v>2143</v>
      </c>
      <c r="P28" s="48">
        <v>131</v>
      </c>
      <c r="Q28" s="48">
        <v>5409</v>
      </c>
    </row>
    <row r="29" spans="1:17">
      <c r="A29" s="47" t="s">
        <v>80</v>
      </c>
      <c r="B29" s="48">
        <v>5</v>
      </c>
      <c r="C29" s="48">
        <v>37</v>
      </c>
      <c r="D29" s="48">
        <v>22</v>
      </c>
      <c r="E29" s="48">
        <v>7</v>
      </c>
      <c r="F29" s="48">
        <v>23</v>
      </c>
      <c r="G29" s="48">
        <v>2363</v>
      </c>
      <c r="H29" s="48">
        <v>121</v>
      </c>
      <c r="I29" s="48">
        <v>2578</v>
      </c>
      <c r="J29" s="48">
        <v>8</v>
      </c>
      <c r="K29" s="48">
        <v>76</v>
      </c>
      <c r="L29" s="48">
        <v>33</v>
      </c>
      <c r="M29" s="48">
        <v>12</v>
      </c>
      <c r="N29" s="48">
        <v>38</v>
      </c>
      <c r="O29" s="48">
        <v>3675</v>
      </c>
      <c r="P29" s="48">
        <v>193</v>
      </c>
      <c r="Q29" s="48">
        <v>4035</v>
      </c>
    </row>
    <row r="30" spans="1:17">
      <c r="A30" s="47" t="s">
        <v>81</v>
      </c>
      <c r="B30" s="48">
        <v>1</v>
      </c>
      <c r="C30" s="48">
        <v>13</v>
      </c>
      <c r="D30" s="48">
        <v>13</v>
      </c>
      <c r="E30" s="48">
        <v>12</v>
      </c>
      <c r="F30" s="48">
        <v>18</v>
      </c>
      <c r="G30" s="48">
        <v>1160</v>
      </c>
      <c r="H30" s="48">
        <v>75</v>
      </c>
      <c r="I30" s="48">
        <v>1292</v>
      </c>
      <c r="J30" s="48">
        <v>2</v>
      </c>
      <c r="K30" s="48">
        <v>37</v>
      </c>
      <c r="L30" s="48">
        <v>20</v>
      </c>
      <c r="M30" s="48">
        <v>24</v>
      </c>
      <c r="N30" s="48">
        <v>34</v>
      </c>
      <c r="O30" s="48">
        <v>1867</v>
      </c>
      <c r="P30" s="48">
        <v>158</v>
      </c>
      <c r="Q30" s="48">
        <v>2142</v>
      </c>
    </row>
    <row r="31" spans="1:17">
      <c r="A31" s="47" t="s">
        <v>82</v>
      </c>
      <c r="B31" s="48">
        <v>8</v>
      </c>
      <c r="C31" s="48">
        <v>316</v>
      </c>
      <c r="D31" s="48">
        <v>24</v>
      </c>
      <c r="E31" s="48">
        <v>30</v>
      </c>
      <c r="F31" s="48">
        <v>59</v>
      </c>
      <c r="G31" s="48">
        <v>2923</v>
      </c>
      <c r="H31" s="48">
        <v>43</v>
      </c>
      <c r="I31" s="48">
        <v>3416</v>
      </c>
      <c r="J31" s="48">
        <v>15</v>
      </c>
      <c r="K31" s="48">
        <v>535</v>
      </c>
      <c r="L31" s="48">
        <v>37</v>
      </c>
      <c r="M31" s="48">
        <v>64</v>
      </c>
      <c r="N31" s="48">
        <v>108</v>
      </c>
      <c r="O31" s="48">
        <v>4814</v>
      </c>
      <c r="P31" s="48">
        <v>74</v>
      </c>
      <c r="Q31" s="48">
        <v>5669</v>
      </c>
    </row>
    <row r="32" spans="1:17">
      <c r="A32" s="47" t="s">
        <v>83</v>
      </c>
      <c r="B32" s="48">
        <v>1</v>
      </c>
      <c r="C32" s="48">
        <v>15</v>
      </c>
      <c r="D32" s="48">
        <v>5</v>
      </c>
      <c r="E32" s="48">
        <v>5</v>
      </c>
      <c r="F32" s="48">
        <v>16</v>
      </c>
      <c r="G32" s="48">
        <v>1210</v>
      </c>
      <c r="H32" s="48">
        <v>13</v>
      </c>
      <c r="I32" s="48">
        <v>1265</v>
      </c>
      <c r="J32" s="48">
        <v>6</v>
      </c>
      <c r="K32" s="48">
        <v>32</v>
      </c>
      <c r="L32" s="48">
        <v>11</v>
      </c>
      <c r="M32" s="48">
        <v>8</v>
      </c>
      <c r="N32" s="48">
        <v>21</v>
      </c>
      <c r="O32" s="48">
        <v>1697</v>
      </c>
      <c r="P32" s="48">
        <v>27</v>
      </c>
      <c r="Q32" s="48">
        <v>1802</v>
      </c>
    </row>
    <row r="33" spans="1:17">
      <c r="A33" s="47" t="s">
        <v>84</v>
      </c>
      <c r="B33" s="48">
        <v>1</v>
      </c>
      <c r="C33" s="48">
        <v>267</v>
      </c>
      <c r="D33" s="48">
        <v>90</v>
      </c>
      <c r="E33" s="48">
        <v>115</v>
      </c>
      <c r="F33" s="48">
        <v>181</v>
      </c>
      <c r="G33" s="48">
        <v>7962</v>
      </c>
      <c r="H33" s="48">
        <v>179</v>
      </c>
      <c r="I33" s="48">
        <v>8815</v>
      </c>
      <c r="J33" s="48">
        <v>4</v>
      </c>
      <c r="K33" s="48">
        <v>480</v>
      </c>
      <c r="L33" s="48">
        <v>156</v>
      </c>
      <c r="M33" s="48">
        <v>217</v>
      </c>
      <c r="N33" s="48">
        <v>313</v>
      </c>
      <c r="O33" s="48">
        <v>13648</v>
      </c>
      <c r="P33" s="48">
        <v>334</v>
      </c>
      <c r="Q33" s="48">
        <v>15179</v>
      </c>
    </row>
    <row r="34" spans="1:17">
      <c r="A34" s="47" t="s">
        <v>85</v>
      </c>
      <c r="B34" s="48">
        <v>43</v>
      </c>
      <c r="C34" s="48">
        <v>321</v>
      </c>
      <c r="D34" s="48">
        <v>14</v>
      </c>
      <c r="E34" s="48">
        <v>76</v>
      </c>
      <c r="F34" s="48">
        <v>117</v>
      </c>
      <c r="G34" s="48">
        <v>3750</v>
      </c>
      <c r="H34" s="48">
        <v>232</v>
      </c>
      <c r="I34" s="48">
        <v>4639</v>
      </c>
      <c r="J34" s="48">
        <v>97</v>
      </c>
      <c r="K34" s="48">
        <v>485</v>
      </c>
      <c r="L34" s="48">
        <v>24</v>
      </c>
      <c r="M34" s="48">
        <v>135</v>
      </c>
      <c r="N34" s="48">
        <v>215</v>
      </c>
      <c r="O34" s="48">
        <v>6622</v>
      </c>
      <c r="P34" s="48">
        <v>442</v>
      </c>
      <c r="Q34" s="48">
        <v>8174</v>
      </c>
    </row>
    <row r="35" spans="1:17">
      <c r="A35" s="47" t="s">
        <v>86</v>
      </c>
      <c r="B35" s="48">
        <v>0</v>
      </c>
      <c r="C35" s="48">
        <v>104</v>
      </c>
      <c r="D35" s="48">
        <v>15</v>
      </c>
      <c r="E35" s="48">
        <v>31</v>
      </c>
      <c r="F35" s="48">
        <v>89</v>
      </c>
      <c r="G35" s="48">
        <v>2931</v>
      </c>
      <c r="H35" s="48">
        <v>38</v>
      </c>
      <c r="I35" s="48">
        <v>3281</v>
      </c>
      <c r="J35" s="48">
        <v>0</v>
      </c>
      <c r="K35" s="48">
        <v>185</v>
      </c>
      <c r="L35" s="48">
        <v>26</v>
      </c>
      <c r="M35" s="48">
        <v>45</v>
      </c>
      <c r="N35" s="48">
        <v>155</v>
      </c>
      <c r="O35" s="48">
        <v>4488</v>
      </c>
      <c r="P35" s="48">
        <v>59</v>
      </c>
      <c r="Q35" s="48">
        <v>5073</v>
      </c>
    </row>
    <row r="36" spans="1:17">
      <c r="A36" s="47" t="s">
        <v>87</v>
      </c>
      <c r="B36" s="48">
        <v>190</v>
      </c>
      <c r="C36" s="48">
        <v>7338</v>
      </c>
      <c r="D36" s="48">
        <v>55</v>
      </c>
      <c r="E36" s="48">
        <v>410</v>
      </c>
      <c r="F36" s="48">
        <v>454</v>
      </c>
      <c r="G36" s="48">
        <v>8519</v>
      </c>
      <c r="H36" s="48">
        <v>350</v>
      </c>
      <c r="I36" s="48">
        <v>17727</v>
      </c>
      <c r="J36" s="48">
        <v>305</v>
      </c>
      <c r="K36" s="48">
        <v>10931</v>
      </c>
      <c r="L36" s="48">
        <v>88</v>
      </c>
      <c r="M36" s="48">
        <v>732</v>
      </c>
      <c r="N36" s="48">
        <v>767</v>
      </c>
      <c r="O36" s="48">
        <v>15159</v>
      </c>
      <c r="P36" s="48">
        <v>572</v>
      </c>
      <c r="Q36" s="48">
        <v>29200</v>
      </c>
    </row>
    <row r="37" spans="1:17">
      <c r="A37" s="47" t="s">
        <v>88</v>
      </c>
      <c r="B37" s="48">
        <v>1</v>
      </c>
      <c r="C37" s="48">
        <v>296</v>
      </c>
      <c r="D37" s="48">
        <v>14</v>
      </c>
      <c r="E37" s="48">
        <v>2</v>
      </c>
      <c r="F37" s="48">
        <v>36</v>
      </c>
      <c r="G37" s="48">
        <v>2413</v>
      </c>
      <c r="H37" s="48">
        <v>20</v>
      </c>
      <c r="I37" s="48">
        <v>2783</v>
      </c>
      <c r="J37" s="48">
        <v>3</v>
      </c>
      <c r="K37" s="48">
        <v>463</v>
      </c>
      <c r="L37" s="48">
        <v>21</v>
      </c>
      <c r="M37" s="48">
        <v>8</v>
      </c>
      <c r="N37" s="48">
        <v>51</v>
      </c>
      <c r="O37" s="48">
        <v>3650</v>
      </c>
      <c r="P37" s="48">
        <v>36</v>
      </c>
      <c r="Q37" s="48">
        <v>4234</v>
      </c>
    </row>
    <row r="38" spans="1:17">
      <c r="A38" s="46" t="s">
        <v>46</v>
      </c>
      <c r="B38" s="48">
        <v>1442</v>
      </c>
      <c r="C38" s="48">
        <v>7064</v>
      </c>
      <c r="D38" s="48">
        <v>328</v>
      </c>
      <c r="E38" s="48">
        <v>1420</v>
      </c>
      <c r="F38" s="48">
        <v>2611</v>
      </c>
      <c r="G38" s="48">
        <v>37242</v>
      </c>
      <c r="H38" s="48">
        <v>4571</v>
      </c>
      <c r="I38" s="48">
        <v>55919</v>
      </c>
      <c r="J38" s="48">
        <v>3363</v>
      </c>
      <c r="K38" s="48">
        <v>11198</v>
      </c>
      <c r="L38" s="48">
        <v>546</v>
      </c>
      <c r="M38" s="48">
        <v>2725</v>
      </c>
      <c r="N38" s="48">
        <v>4770</v>
      </c>
      <c r="O38" s="48">
        <v>62962</v>
      </c>
      <c r="P38" s="48">
        <v>7474</v>
      </c>
      <c r="Q38" s="48">
        <v>95204</v>
      </c>
    </row>
    <row r="39" spans="1:17">
      <c r="A39" s="47" t="s">
        <v>45</v>
      </c>
      <c r="B39" s="48">
        <v>23</v>
      </c>
      <c r="C39" s="48">
        <v>135</v>
      </c>
      <c r="D39" s="48">
        <v>8</v>
      </c>
      <c r="E39" s="48">
        <v>10</v>
      </c>
      <c r="F39" s="48">
        <v>44</v>
      </c>
      <c r="G39" s="48">
        <v>531</v>
      </c>
      <c r="H39" s="48">
        <v>0</v>
      </c>
      <c r="I39" s="48">
        <v>774</v>
      </c>
      <c r="J39" s="48">
        <v>87</v>
      </c>
      <c r="K39" s="48">
        <v>215</v>
      </c>
      <c r="L39" s="48">
        <v>14</v>
      </c>
      <c r="M39" s="48">
        <v>14</v>
      </c>
      <c r="N39" s="48">
        <v>78</v>
      </c>
      <c r="O39" s="48">
        <v>778</v>
      </c>
      <c r="P39" s="48">
        <v>0</v>
      </c>
      <c r="Q39" s="48">
        <v>1219</v>
      </c>
    </row>
    <row r="40" spans="1:17">
      <c r="A40" s="47" t="s">
        <v>47</v>
      </c>
      <c r="B40" s="48">
        <v>4</v>
      </c>
      <c r="C40" s="48">
        <v>20</v>
      </c>
      <c r="D40" s="48">
        <v>4</v>
      </c>
      <c r="E40" s="48">
        <v>8</v>
      </c>
      <c r="F40" s="48">
        <v>15</v>
      </c>
      <c r="G40" s="48">
        <v>500</v>
      </c>
      <c r="H40" s="48">
        <v>40</v>
      </c>
      <c r="I40" s="48">
        <v>591</v>
      </c>
      <c r="J40" s="48">
        <v>35</v>
      </c>
      <c r="K40" s="48">
        <v>68</v>
      </c>
      <c r="L40" s="48">
        <v>7</v>
      </c>
      <c r="M40" s="48">
        <v>11</v>
      </c>
      <c r="N40" s="48">
        <v>23</v>
      </c>
      <c r="O40" s="48">
        <v>940</v>
      </c>
      <c r="P40" s="48">
        <v>81</v>
      </c>
      <c r="Q40" s="48">
        <v>1172</v>
      </c>
    </row>
    <row r="41" spans="1:17">
      <c r="A41" s="47" t="s">
        <v>48</v>
      </c>
      <c r="B41" s="48">
        <v>0</v>
      </c>
      <c r="C41" s="48">
        <v>30</v>
      </c>
      <c r="D41" s="48">
        <v>3</v>
      </c>
      <c r="E41" s="48">
        <v>2</v>
      </c>
      <c r="F41" s="48">
        <v>5</v>
      </c>
      <c r="G41" s="48">
        <v>2384</v>
      </c>
      <c r="H41" s="48">
        <v>148</v>
      </c>
      <c r="I41" s="48">
        <v>2572</v>
      </c>
      <c r="J41" s="48">
        <v>0</v>
      </c>
      <c r="K41" s="48">
        <v>37</v>
      </c>
      <c r="L41" s="48">
        <v>5</v>
      </c>
      <c r="M41" s="48">
        <v>3</v>
      </c>
      <c r="N41" s="48">
        <v>10</v>
      </c>
      <c r="O41" s="48">
        <v>3544</v>
      </c>
      <c r="P41" s="48">
        <v>202</v>
      </c>
      <c r="Q41" s="48">
        <v>3801</v>
      </c>
    </row>
    <row r="42" spans="1:17">
      <c r="A42" s="47" t="s">
        <v>49</v>
      </c>
      <c r="B42" s="48">
        <v>11</v>
      </c>
      <c r="C42" s="48">
        <v>3</v>
      </c>
      <c r="D42" s="48">
        <v>4</v>
      </c>
      <c r="E42" s="48">
        <v>5</v>
      </c>
      <c r="F42" s="48">
        <v>17</v>
      </c>
      <c r="G42" s="48">
        <v>728</v>
      </c>
      <c r="H42" s="48">
        <v>0</v>
      </c>
      <c r="I42" s="48">
        <v>781</v>
      </c>
      <c r="J42" s="48">
        <v>18</v>
      </c>
      <c r="K42" s="48">
        <v>9</v>
      </c>
      <c r="L42" s="48">
        <v>8</v>
      </c>
      <c r="M42" s="48">
        <v>8</v>
      </c>
      <c r="N42" s="48">
        <v>28</v>
      </c>
      <c r="O42" s="48">
        <v>1277</v>
      </c>
      <c r="P42" s="48">
        <v>0</v>
      </c>
      <c r="Q42" s="48">
        <v>1377</v>
      </c>
    </row>
    <row r="43" spans="1:17">
      <c r="A43" s="47" t="s">
        <v>50</v>
      </c>
      <c r="B43" s="48">
        <v>89</v>
      </c>
      <c r="C43" s="48">
        <v>2475</v>
      </c>
      <c r="D43" s="48">
        <v>102</v>
      </c>
      <c r="E43" s="48">
        <v>112</v>
      </c>
      <c r="F43" s="48">
        <v>590</v>
      </c>
      <c r="G43" s="48">
        <v>5355</v>
      </c>
      <c r="H43" s="48">
        <v>1439</v>
      </c>
      <c r="I43" s="48">
        <v>10330</v>
      </c>
      <c r="J43" s="48">
        <v>187</v>
      </c>
      <c r="K43" s="48">
        <v>3764</v>
      </c>
      <c r="L43" s="48">
        <v>170</v>
      </c>
      <c r="M43" s="48">
        <v>243</v>
      </c>
      <c r="N43" s="48">
        <v>1075</v>
      </c>
      <c r="O43" s="48">
        <v>9219</v>
      </c>
      <c r="P43" s="48">
        <v>2283</v>
      </c>
      <c r="Q43" s="48">
        <v>17229</v>
      </c>
    </row>
    <row r="44" spans="1:17">
      <c r="A44" s="47" t="s">
        <v>42</v>
      </c>
      <c r="B44" s="48">
        <v>42</v>
      </c>
      <c r="C44" s="48">
        <v>16</v>
      </c>
      <c r="D44" s="48">
        <v>3</v>
      </c>
      <c r="E44" s="48">
        <v>10</v>
      </c>
      <c r="F44" s="48">
        <v>32</v>
      </c>
      <c r="G44" s="48">
        <v>213</v>
      </c>
      <c r="H44" s="48">
        <v>2</v>
      </c>
      <c r="I44" s="48">
        <v>323</v>
      </c>
      <c r="J44" s="48">
        <v>42</v>
      </c>
      <c r="K44" s="48">
        <v>16</v>
      </c>
      <c r="L44" s="48">
        <v>3</v>
      </c>
      <c r="M44" s="48">
        <v>10</v>
      </c>
      <c r="N44" s="48">
        <v>32</v>
      </c>
      <c r="O44" s="48">
        <v>213</v>
      </c>
      <c r="P44" s="48">
        <v>2</v>
      </c>
      <c r="Q44" s="48">
        <v>323</v>
      </c>
    </row>
    <row r="45" spans="1:17">
      <c r="A45" s="47" t="s">
        <v>51</v>
      </c>
      <c r="B45" s="48">
        <v>7</v>
      </c>
      <c r="C45" s="48">
        <v>19</v>
      </c>
      <c r="D45" s="48">
        <v>3</v>
      </c>
      <c r="E45" s="48">
        <v>0</v>
      </c>
      <c r="F45" s="48">
        <v>12</v>
      </c>
      <c r="G45" s="48">
        <v>344</v>
      </c>
      <c r="H45" s="48">
        <v>0</v>
      </c>
      <c r="I45" s="48">
        <v>389</v>
      </c>
      <c r="J45" s="48">
        <v>17</v>
      </c>
      <c r="K45" s="48">
        <v>72</v>
      </c>
      <c r="L45" s="48">
        <v>6</v>
      </c>
      <c r="M45" s="48">
        <v>3</v>
      </c>
      <c r="N45" s="48">
        <v>25</v>
      </c>
      <c r="O45" s="48">
        <v>619</v>
      </c>
      <c r="P45" s="48">
        <v>0</v>
      </c>
      <c r="Q45" s="48">
        <v>752</v>
      </c>
    </row>
    <row r="46" spans="1:17">
      <c r="A46" s="47" t="s">
        <v>52</v>
      </c>
      <c r="B46" s="48">
        <v>55</v>
      </c>
      <c r="C46" s="48">
        <v>99</v>
      </c>
      <c r="D46" s="48">
        <v>22</v>
      </c>
      <c r="E46" s="48">
        <v>60</v>
      </c>
      <c r="F46" s="48">
        <v>85</v>
      </c>
      <c r="G46" s="48">
        <v>2773</v>
      </c>
      <c r="H46" s="48">
        <v>0</v>
      </c>
      <c r="I46" s="48">
        <v>3094</v>
      </c>
      <c r="J46" s="48">
        <v>115</v>
      </c>
      <c r="K46" s="48">
        <v>174</v>
      </c>
      <c r="L46" s="48">
        <v>36</v>
      </c>
      <c r="M46" s="48">
        <v>97</v>
      </c>
      <c r="N46" s="48">
        <v>136</v>
      </c>
      <c r="O46" s="48">
        <v>4327</v>
      </c>
      <c r="P46" s="48">
        <v>0</v>
      </c>
      <c r="Q46" s="48">
        <v>4885</v>
      </c>
    </row>
    <row r="47" spans="1:17">
      <c r="A47" s="47" t="s">
        <v>53</v>
      </c>
      <c r="B47" s="48">
        <v>8</v>
      </c>
      <c r="C47" s="48">
        <v>29</v>
      </c>
      <c r="D47" s="48">
        <v>14</v>
      </c>
      <c r="E47" s="48">
        <v>19</v>
      </c>
      <c r="F47" s="48">
        <v>48</v>
      </c>
      <c r="G47" s="48">
        <v>828</v>
      </c>
      <c r="H47" s="48">
        <v>90</v>
      </c>
      <c r="I47" s="48">
        <v>1061</v>
      </c>
      <c r="J47" s="48">
        <v>10</v>
      </c>
      <c r="K47" s="48">
        <v>82</v>
      </c>
      <c r="L47" s="48">
        <v>25</v>
      </c>
      <c r="M47" s="48">
        <v>23</v>
      </c>
      <c r="N47" s="48">
        <v>85</v>
      </c>
      <c r="O47" s="48">
        <v>1466</v>
      </c>
      <c r="P47" s="48">
        <v>155</v>
      </c>
      <c r="Q47" s="48">
        <v>1897</v>
      </c>
    </row>
    <row r="48" spans="1:17">
      <c r="A48" s="47" t="s">
        <v>54</v>
      </c>
      <c r="B48" s="48">
        <v>30</v>
      </c>
      <c r="C48" s="48">
        <v>281</v>
      </c>
      <c r="D48" s="48">
        <v>2</v>
      </c>
      <c r="E48" s="48">
        <v>11</v>
      </c>
      <c r="F48" s="48">
        <v>16</v>
      </c>
      <c r="G48" s="48">
        <v>663</v>
      </c>
      <c r="H48" s="48">
        <v>9</v>
      </c>
      <c r="I48" s="48">
        <v>1014</v>
      </c>
      <c r="J48" s="48">
        <v>98</v>
      </c>
      <c r="K48" s="48">
        <v>351</v>
      </c>
      <c r="L48" s="48">
        <v>4</v>
      </c>
      <c r="M48" s="48">
        <v>15</v>
      </c>
      <c r="N48" s="48">
        <v>25</v>
      </c>
      <c r="O48" s="48">
        <v>988</v>
      </c>
      <c r="P48" s="48">
        <v>17</v>
      </c>
      <c r="Q48" s="48">
        <v>1500</v>
      </c>
    </row>
    <row r="49" spans="1:17">
      <c r="A49" s="47" t="s">
        <v>55</v>
      </c>
      <c r="B49" s="48">
        <v>27</v>
      </c>
      <c r="C49" s="48">
        <v>29</v>
      </c>
      <c r="D49" s="48">
        <v>2</v>
      </c>
      <c r="E49" s="48">
        <v>0</v>
      </c>
      <c r="F49" s="48">
        <v>10</v>
      </c>
      <c r="G49" s="48">
        <v>645</v>
      </c>
      <c r="H49" s="48">
        <v>5</v>
      </c>
      <c r="I49" s="48">
        <v>732</v>
      </c>
      <c r="J49" s="48">
        <v>86</v>
      </c>
      <c r="K49" s="48">
        <v>49</v>
      </c>
      <c r="L49" s="48">
        <v>3</v>
      </c>
      <c r="M49" s="48">
        <v>0</v>
      </c>
      <c r="N49" s="48">
        <v>17</v>
      </c>
      <c r="O49" s="48">
        <v>969</v>
      </c>
      <c r="P49" s="48">
        <v>5</v>
      </c>
      <c r="Q49" s="48">
        <v>1151</v>
      </c>
    </row>
    <row r="50" spans="1:17">
      <c r="A50" s="47" t="s">
        <v>56</v>
      </c>
      <c r="B50" s="48">
        <v>258</v>
      </c>
      <c r="C50" s="48">
        <v>889</v>
      </c>
      <c r="D50" s="48">
        <v>26</v>
      </c>
      <c r="E50" s="48">
        <v>19</v>
      </c>
      <c r="F50" s="48">
        <v>1</v>
      </c>
      <c r="G50" s="48">
        <v>2548</v>
      </c>
      <c r="H50" s="48">
        <v>491</v>
      </c>
      <c r="I50" s="48">
        <v>4360</v>
      </c>
      <c r="J50" s="48">
        <v>746</v>
      </c>
      <c r="K50" s="48">
        <v>1213</v>
      </c>
      <c r="L50" s="48">
        <v>41</v>
      </c>
      <c r="M50" s="48">
        <v>40</v>
      </c>
      <c r="N50" s="48">
        <v>2</v>
      </c>
      <c r="O50" s="48">
        <v>4690</v>
      </c>
      <c r="P50" s="48">
        <v>856</v>
      </c>
      <c r="Q50" s="48">
        <v>7814</v>
      </c>
    </row>
    <row r="51" spans="1:17">
      <c r="A51" s="47" t="s">
        <v>57</v>
      </c>
      <c r="B51" s="48">
        <v>27</v>
      </c>
      <c r="C51" s="48">
        <v>203</v>
      </c>
      <c r="D51" s="48">
        <v>8</v>
      </c>
      <c r="E51" s="48">
        <v>35</v>
      </c>
      <c r="F51" s="48">
        <v>35</v>
      </c>
      <c r="G51" s="48">
        <v>1696</v>
      </c>
      <c r="H51" s="48">
        <v>222</v>
      </c>
      <c r="I51" s="48">
        <v>2249</v>
      </c>
      <c r="J51" s="48">
        <v>55</v>
      </c>
      <c r="K51" s="48">
        <v>252</v>
      </c>
      <c r="L51" s="48">
        <v>14</v>
      </c>
      <c r="M51" s="48">
        <v>47</v>
      </c>
      <c r="N51" s="48">
        <v>56</v>
      </c>
      <c r="O51" s="48">
        <v>2281</v>
      </c>
      <c r="P51" s="48">
        <v>294</v>
      </c>
      <c r="Q51" s="48">
        <v>3035</v>
      </c>
    </row>
    <row r="52" spans="1:17">
      <c r="A52" s="47" t="s">
        <v>58</v>
      </c>
      <c r="B52" s="48">
        <v>10</v>
      </c>
      <c r="C52" s="48">
        <v>73</v>
      </c>
      <c r="D52" s="48">
        <v>6</v>
      </c>
      <c r="E52" s="48">
        <v>14</v>
      </c>
      <c r="F52" s="48">
        <v>26</v>
      </c>
      <c r="G52" s="48">
        <v>1381</v>
      </c>
      <c r="H52" s="48">
        <v>756</v>
      </c>
      <c r="I52" s="48">
        <v>2294</v>
      </c>
      <c r="J52" s="48">
        <v>33</v>
      </c>
      <c r="K52" s="48">
        <v>173</v>
      </c>
      <c r="L52" s="48">
        <v>14</v>
      </c>
      <c r="M52" s="48">
        <v>32</v>
      </c>
      <c r="N52" s="48">
        <v>63</v>
      </c>
      <c r="O52" s="48">
        <v>2221</v>
      </c>
      <c r="P52" s="48">
        <v>1256</v>
      </c>
      <c r="Q52" s="48">
        <v>3831</v>
      </c>
    </row>
    <row r="53" spans="1:17">
      <c r="A53" s="47" t="s">
        <v>59</v>
      </c>
      <c r="B53" s="48">
        <v>3</v>
      </c>
      <c r="C53" s="48">
        <v>77</v>
      </c>
      <c r="D53" s="48">
        <v>0</v>
      </c>
      <c r="E53" s="48">
        <v>15</v>
      </c>
      <c r="F53" s="48">
        <v>64</v>
      </c>
      <c r="G53" s="48">
        <v>614</v>
      </c>
      <c r="H53" s="48">
        <v>1</v>
      </c>
      <c r="I53" s="48">
        <v>821</v>
      </c>
      <c r="J53" s="48">
        <v>14</v>
      </c>
      <c r="K53" s="48">
        <v>284</v>
      </c>
      <c r="L53" s="48">
        <v>4</v>
      </c>
      <c r="M53" s="48">
        <v>16</v>
      </c>
      <c r="N53" s="48">
        <v>129</v>
      </c>
      <c r="O53" s="48">
        <v>1164</v>
      </c>
      <c r="P53" s="48">
        <v>1</v>
      </c>
      <c r="Q53" s="48">
        <v>1759</v>
      </c>
    </row>
    <row r="54" spans="1:17">
      <c r="A54" s="47" t="s">
        <v>60</v>
      </c>
      <c r="B54" s="48">
        <v>140</v>
      </c>
      <c r="C54" s="48">
        <v>1109</v>
      </c>
      <c r="D54" s="48">
        <v>53</v>
      </c>
      <c r="E54" s="48">
        <v>117</v>
      </c>
      <c r="F54" s="48">
        <v>1005</v>
      </c>
      <c r="G54" s="48">
        <v>2805</v>
      </c>
      <c r="H54" s="48">
        <v>0</v>
      </c>
      <c r="I54" s="48">
        <v>5439</v>
      </c>
      <c r="J54" s="48">
        <v>329</v>
      </c>
      <c r="K54" s="48">
        <v>2101</v>
      </c>
      <c r="L54" s="48">
        <v>82</v>
      </c>
      <c r="M54" s="48">
        <v>233</v>
      </c>
      <c r="N54" s="48">
        <v>1911</v>
      </c>
      <c r="O54" s="48">
        <v>5950</v>
      </c>
      <c r="P54" s="48">
        <v>0</v>
      </c>
      <c r="Q54" s="48">
        <v>10996</v>
      </c>
    </row>
    <row r="55" spans="1:17">
      <c r="A55" s="47" t="s">
        <v>61</v>
      </c>
      <c r="B55" s="48">
        <v>8</v>
      </c>
      <c r="C55" s="48">
        <v>101</v>
      </c>
      <c r="D55" s="48">
        <v>7</v>
      </c>
      <c r="E55" s="48">
        <v>32</v>
      </c>
      <c r="F55" s="48">
        <v>79</v>
      </c>
      <c r="G55" s="48">
        <v>956</v>
      </c>
      <c r="H55" s="48">
        <v>98</v>
      </c>
      <c r="I55" s="48">
        <v>1294</v>
      </c>
      <c r="J55" s="48">
        <v>19</v>
      </c>
      <c r="K55" s="48">
        <v>144</v>
      </c>
      <c r="L55" s="48">
        <v>13</v>
      </c>
      <c r="M55" s="48">
        <v>63</v>
      </c>
      <c r="N55" s="48">
        <v>124</v>
      </c>
      <c r="O55" s="48">
        <v>1591</v>
      </c>
      <c r="P55" s="48">
        <v>158</v>
      </c>
      <c r="Q55" s="48">
        <v>2130</v>
      </c>
    </row>
    <row r="56" spans="1:17">
      <c r="A56" s="47" t="s">
        <v>62</v>
      </c>
      <c r="B56" s="48">
        <v>0</v>
      </c>
      <c r="C56" s="48">
        <v>38</v>
      </c>
      <c r="D56" s="48">
        <v>17</v>
      </c>
      <c r="E56" s="48">
        <v>19</v>
      </c>
      <c r="F56" s="48">
        <v>20</v>
      </c>
      <c r="G56" s="48">
        <v>1437</v>
      </c>
      <c r="H56" s="48">
        <v>293</v>
      </c>
      <c r="I56" s="48">
        <v>1834</v>
      </c>
      <c r="J56" s="48">
        <v>0</v>
      </c>
      <c r="K56" s="48">
        <v>121</v>
      </c>
      <c r="L56" s="48">
        <v>27</v>
      </c>
      <c r="M56" s="48">
        <v>23</v>
      </c>
      <c r="N56" s="48">
        <v>41</v>
      </c>
      <c r="O56" s="48">
        <v>2218</v>
      </c>
      <c r="P56" s="48">
        <v>410</v>
      </c>
      <c r="Q56" s="48">
        <v>2872</v>
      </c>
    </row>
    <row r="57" spans="1:17">
      <c r="A57" s="47" t="s">
        <v>63</v>
      </c>
      <c r="B57" s="48">
        <v>324</v>
      </c>
      <c r="C57" s="48">
        <v>583</v>
      </c>
      <c r="D57" s="48">
        <v>12</v>
      </c>
      <c r="E57" s="48">
        <v>369</v>
      </c>
      <c r="F57" s="48">
        <v>202</v>
      </c>
      <c r="G57" s="48">
        <v>5313</v>
      </c>
      <c r="H57" s="48">
        <v>362</v>
      </c>
      <c r="I57" s="48">
        <v>7442</v>
      </c>
      <c r="J57" s="48">
        <v>729</v>
      </c>
      <c r="K57" s="48">
        <v>810</v>
      </c>
      <c r="L57" s="48">
        <v>16</v>
      </c>
      <c r="M57" s="48">
        <v>686</v>
      </c>
      <c r="N57" s="48">
        <v>365</v>
      </c>
      <c r="O57" s="48">
        <v>8873</v>
      </c>
      <c r="P57" s="48">
        <v>612</v>
      </c>
      <c r="Q57" s="48">
        <v>12531</v>
      </c>
    </row>
    <row r="58" spans="1:17">
      <c r="A58" s="47" t="s">
        <v>64</v>
      </c>
      <c r="B58" s="48">
        <v>1</v>
      </c>
      <c r="C58" s="48">
        <v>106</v>
      </c>
      <c r="D58" s="48">
        <v>9</v>
      </c>
      <c r="E58" s="48">
        <v>5</v>
      </c>
      <c r="F58" s="48">
        <v>20</v>
      </c>
      <c r="G58" s="48">
        <v>542</v>
      </c>
      <c r="H58" s="48">
        <v>10</v>
      </c>
      <c r="I58" s="48">
        <v>758</v>
      </c>
      <c r="J58" s="48">
        <v>1</v>
      </c>
      <c r="K58" s="48">
        <v>110</v>
      </c>
      <c r="L58" s="48">
        <v>9</v>
      </c>
      <c r="M58" s="48">
        <v>6</v>
      </c>
      <c r="N58" s="48">
        <v>21</v>
      </c>
      <c r="O58" s="48">
        <v>559</v>
      </c>
      <c r="P58" s="48">
        <v>12</v>
      </c>
      <c r="Q58" s="48">
        <v>783</v>
      </c>
    </row>
    <row r="59" spans="1:17">
      <c r="A59" s="47" t="s">
        <v>65</v>
      </c>
      <c r="B59" s="48">
        <v>19</v>
      </c>
      <c r="C59" s="48">
        <v>370</v>
      </c>
      <c r="D59" s="48">
        <v>1</v>
      </c>
      <c r="E59" s="48">
        <v>39</v>
      </c>
      <c r="F59" s="48">
        <v>68</v>
      </c>
      <c r="G59" s="48">
        <v>1357</v>
      </c>
      <c r="H59" s="48">
        <v>273</v>
      </c>
      <c r="I59" s="48">
        <v>2140</v>
      </c>
      <c r="J59" s="48">
        <v>37</v>
      </c>
      <c r="K59" s="48">
        <v>534</v>
      </c>
      <c r="L59" s="48">
        <v>4</v>
      </c>
      <c r="M59" s="48">
        <v>65</v>
      </c>
      <c r="N59" s="48">
        <v>131</v>
      </c>
      <c r="O59" s="48">
        <v>2399</v>
      </c>
      <c r="P59" s="48">
        <v>492</v>
      </c>
      <c r="Q59" s="48">
        <v>3686</v>
      </c>
    </row>
    <row r="60" spans="1:17">
      <c r="A60" s="47" t="s">
        <v>66</v>
      </c>
      <c r="B60" s="48">
        <v>96</v>
      </c>
      <c r="C60" s="48">
        <v>24</v>
      </c>
      <c r="D60" s="48">
        <v>10</v>
      </c>
      <c r="E60" s="48">
        <v>5</v>
      </c>
      <c r="F60" s="48">
        <v>11</v>
      </c>
      <c r="G60" s="48">
        <v>342</v>
      </c>
      <c r="H60" s="48">
        <v>17</v>
      </c>
      <c r="I60" s="48">
        <v>508</v>
      </c>
      <c r="J60" s="48">
        <v>176</v>
      </c>
      <c r="K60" s="48">
        <v>70</v>
      </c>
      <c r="L60" s="48">
        <v>22</v>
      </c>
      <c r="M60" s="48">
        <v>12</v>
      </c>
      <c r="N60" s="48">
        <v>28</v>
      </c>
      <c r="O60" s="48">
        <v>760</v>
      </c>
      <c r="P60" s="48">
        <v>36</v>
      </c>
      <c r="Q60" s="48">
        <v>1116</v>
      </c>
    </row>
    <row r="61" spans="1:17">
      <c r="A61" s="47" t="s">
        <v>67</v>
      </c>
      <c r="B61" s="48">
        <v>17</v>
      </c>
      <c r="C61" s="48">
        <v>21</v>
      </c>
      <c r="D61" s="48">
        <v>5</v>
      </c>
      <c r="E61" s="48">
        <v>14</v>
      </c>
      <c r="F61" s="48">
        <v>21</v>
      </c>
      <c r="G61" s="48">
        <v>517</v>
      </c>
      <c r="H61" s="48">
        <v>7</v>
      </c>
      <c r="I61" s="48">
        <v>624</v>
      </c>
      <c r="J61" s="48">
        <v>30</v>
      </c>
      <c r="K61" s="48">
        <v>43</v>
      </c>
      <c r="L61" s="48">
        <v>9</v>
      </c>
      <c r="M61" s="48">
        <v>17</v>
      </c>
      <c r="N61" s="48">
        <v>40</v>
      </c>
      <c r="O61" s="48">
        <v>865</v>
      </c>
      <c r="P61" s="48">
        <v>20</v>
      </c>
      <c r="Q61" s="48">
        <v>1060</v>
      </c>
    </row>
    <row r="62" spans="1:17">
      <c r="A62" s="47" t="s">
        <v>68</v>
      </c>
      <c r="B62" s="48">
        <v>0</v>
      </c>
      <c r="C62" s="48">
        <v>25</v>
      </c>
      <c r="D62" s="48">
        <v>3</v>
      </c>
      <c r="E62" s="48">
        <v>6</v>
      </c>
      <c r="F62" s="48">
        <v>4</v>
      </c>
      <c r="G62" s="48">
        <v>661</v>
      </c>
      <c r="H62" s="48">
        <v>40</v>
      </c>
      <c r="I62" s="48">
        <v>763</v>
      </c>
      <c r="J62" s="48">
        <v>1</v>
      </c>
      <c r="K62" s="48">
        <v>43</v>
      </c>
      <c r="L62" s="48">
        <v>5</v>
      </c>
      <c r="M62" s="48">
        <v>7</v>
      </c>
      <c r="N62" s="48">
        <v>7</v>
      </c>
      <c r="O62" s="48">
        <v>882</v>
      </c>
      <c r="P62" s="48">
        <v>69</v>
      </c>
      <c r="Q62" s="48">
        <v>1046</v>
      </c>
    </row>
    <row r="63" spans="1:17">
      <c r="A63" s="47" t="s">
        <v>69</v>
      </c>
      <c r="B63" s="48">
        <v>243</v>
      </c>
      <c r="C63" s="48">
        <v>309</v>
      </c>
      <c r="D63" s="48">
        <v>4</v>
      </c>
      <c r="E63" s="48">
        <v>494</v>
      </c>
      <c r="F63" s="48">
        <v>181</v>
      </c>
      <c r="G63" s="48">
        <v>2109</v>
      </c>
      <c r="H63" s="48">
        <v>268</v>
      </c>
      <c r="I63" s="48">
        <v>3732</v>
      </c>
      <c r="J63" s="48">
        <v>498</v>
      </c>
      <c r="K63" s="48">
        <v>463</v>
      </c>
      <c r="L63" s="48">
        <v>5</v>
      </c>
      <c r="M63" s="48">
        <v>1051</v>
      </c>
      <c r="N63" s="48">
        <v>318</v>
      </c>
      <c r="O63" s="48">
        <v>4169</v>
      </c>
      <c r="P63" s="48">
        <v>513</v>
      </c>
      <c r="Q63" s="48">
        <v>7239</v>
      </c>
    </row>
    <row r="64" spans="1:17">
      <c r="A64" s="46" t="s">
        <v>43</v>
      </c>
      <c r="B64" s="48">
        <v>0</v>
      </c>
      <c r="C64" s="48">
        <v>17</v>
      </c>
      <c r="D64" s="48">
        <v>2</v>
      </c>
      <c r="E64" s="48">
        <v>2</v>
      </c>
      <c r="F64" s="48">
        <v>7</v>
      </c>
      <c r="G64" s="48">
        <v>463</v>
      </c>
      <c r="H64" s="48">
        <v>2</v>
      </c>
      <c r="I64" s="48">
        <v>517</v>
      </c>
      <c r="J64" s="48">
        <v>24</v>
      </c>
      <c r="K64" s="48">
        <v>35</v>
      </c>
      <c r="L64" s="48">
        <v>5</v>
      </c>
      <c r="M64" s="48">
        <v>9</v>
      </c>
      <c r="N64" s="48">
        <v>13</v>
      </c>
      <c r="O64" s="48">
        <v>792</v>
      </c>
      <c r="P64" s="48">
        <v>7</v>
      </c>
      <c r="Q64" s="48">
        <v>925</v>
      </c>
    </row>
    <row r="65" spans="1:17">
      <c r="A65" s="47" t="s">
        <v>44</v>
      </c>
      <c r="B65" s="48">
        <v>0</v>
      </c>
      <c r="C65" s="48">
        <v>17</v>
      </c>
      <c r="D65" s="48">
        <v>2</v>
      </c>
      <c r="E65" s="48">
        <v>2</v>
      </c>
      <c r="F65" s="48">
        <v>7</v>
      </c>
      <c r="G65" s="48">
        <v>463</v>
      </c>
      <c r="H65" s="48">
        <v>2</v>
      </c>
      <c r="I65" s="48">
        <v>517</v>
      </c>
      <c r="J65" s="48">
        <v>24</v>
      </c>
      <c r="K65" s="48">
        <v>35</v>
      </c>
      <c r="L65" s="48">
        <v>5</v>
      </c>
      <c r="M65" s="48">
        <v>9</v>
      </c>
      <c r="N65" s="48">
        <v>13</v>
      </c>
      <c r="O65" s="48">
        <v>792</v>
      </c>
      <c r="P65" s="48">
        <v>7</v>
      </c>
      <c r="Q65" s="48">
        <v>925</v>
      </c>
    </row>
    <row r="66" spans="1:17">
      <c r="A66" s="46" t="s">
        <v>104</v>
      </c>
      <c r="B66" s="48">
        <v>3594</v>
      </c>
      <c r="C66" s="48">
        <v>25641</v>
      </c>
      <c r="D66" s="48">
        <v>1093</v>
      </c>
      <c r="E66" s="48">
        <v>3663</v>
      </c>
      <c r="F66" s="48">
        <v>6461</v>
      </c>
      <c r="G66" s="48">
        <v>137300</v>
      </c>
      <c r="H66" s="48">
        <v>8902</v>
      </c>
      <c r="I66" s="48">
        <v>190295</v>
      </c>
      <c r="J66" s="48">
        <v>7864</v>
      </c>
      <c r="K66" s="48">
        <v>40388</v>
      </c>
      <c r="L66" s="48">
        <v>1844</v>
      </c>
      <c r="M66" s="48">
        <v>6978</v>
      </c>
      <c r="N66" s="48">
        <v>11455</v>
      </c>
      <c r="O66" s="48">
        <v>239622</v>
      </c>
      <c r="P66" s="48">
        <v>15587</v>
      </c>
      <c r="Q66" s="48">
        <v>330024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>
      <selection activeCell="A59" sqref="A59:R61"/>
    </sheetView>
  </sheetViews>
  <sheetFormatPr defaultRowHeight="9"/>
  <sheetData>
    <row r="1" spans="1:18">
      <c r="A1" s="44" t="s">
        <v>24</v>
      </c>
      <c r="B1" s="44" t="s">
        <v>25</v>
      </c>
      <c r="C1" s="44" t="s">
        <v>26</v>
      </c>
      <c r="D1" s="44" t="s">
        <v>27</v>
      </c>
      <c r="E1" s="44" t="s">
        <v>28</v>
      </c>
      <c r="F1" s="44" t="s">
        <v>29</v>
      </c>
      <c r="G1" s="44" t="s">
        <v>30</v>
      </c>
      <c r="H1" s="44" t="s">
        <v>31</v>
      </c>
      <c r="I1" s="44" t="s">
        <v>32</v>
      </c>
      <c r="J1" s="44" t="s">
        <v>33</v>
      </c>
      <c r="K1" s="44" t="s">
        <v>34</v>
      </c>
      <c r="L1" s="44" t="s">
        <v>35</v>
      </c>
      <c r="M1" s="44" t="s">
        <v>36</v>
      </c>
      <c r="N1" s="44" t="s">
        <v>37</v>
      </c>
      <c r="O1" s="44" t="s">
        <v>38</v>
      </c>
      <c r="P1" s="44" t="s">
        <v>39</v>
      </c>
      <c r="Q1" s="44" t="s">
        <v>40</v>
      </c>
      <c r="R1" s="44" t="s">
        <v>41</v>
      </c>
    </row>
    <row r="2" spans="1:18">
      <c r="A2" s="44" t="s">
        <v>44</v>
      </c>
      <c r="B2" s="44" t="s">
        <v>43</v>
      </c>
      <c r="C2" s="44">
        <v>0</v>
      </c>
      <c r="D2" s="44">
        <v>17</v>
      </c>
      <c r="E2" s="44">
        <v>2</v>
      </c>
      <c r="F2" s="44">
        <v>2</v>
      </c>
      <c r="G2" s="44">
        <v>7</v>
      </c>
      <c r="H2" s="44">
        <v>463</v>
      </c>
      <c r="I2" s="44">
        <v>2</v>
      </c>
      <c r="J2" s="44">
        <v>517</v>
      </c>
      <c r="K2" s="44">
        <v>24</v>
      </c>
      <c r="L2" s="44">
        <v>35</v>
      </c>
      <c r="M2" s="44">
        <v>5</v>
      </c>
      <c r="N2" s="44">
        <v>9</v>
      </c>
      <c r="O2" s="44">
        <v>13</v>
      </c>
      <c r="P2" s="44">
        <v>792</v>
      </c>
      <c r="Q2" s="44">
        <v>7</v>
      </c>
      <c r="R2" s="44">
        <v>925</v>
      </c>
    </row>
    <row r="3" spans="1:18">
      <c r="A3" s="44" t="s">
        <v>45</v>
      </c>
      <c r="B3" s="44" t="s">
        <v>46</v>
      </c>
      <c r="C3" s="44">
        <v>23</v>
      </c>
      <c r="D3" s="44">
        <v>135</v>
      </c>
      <c r="E3" s="44">
        <v>8</v>
      </c>
      <c r="F3" s="44">
        <v>10</v>
      </c>
      <c r="G3" s="44">
        <v>44</v>
      </c>
      <c r="H3" s="44">
        <v>531</v>
      </c>
      <c r="I3" s="44">
        <v>0</v>
      </c>
      <c r="J3" s="44">
        <v>774</v>
      </c>
      <c r="K3" s="44">
        <v>87</v>
      </c>
      <c r="L3" s="44">
        <v>215</v>
      </c>
      <c r="M3" s="44">
        <v>14</v>
      </c>
      <c r="N3" s="44">
        <v>14</v>
      </c>
      <c r="O3" s="44">
        <v>78</v>
      </c>
      <c r="P3" s="44">
        <v>778</v>
      </c>
      <c r="Q3" s="44">
        <v>0</v>
      </c>
      <c r="R3" s="44">
        <v>1219</v>
      </c>
    </row>
    <row r="4" spans="1:18">
      <c r="A4" s="44" t="s">
        <v>47</v>
      </c>
      <c r="B4" s="44" t="s">
        <v>46</v>
      </c>
      <c r="C4" s="44">
        <v>4</v>
      </c>
      <c r="D4" s="44">
        <v>20</v>
      </c>
      <c r="E4" s="44">
        <v>4</v>
      </c>
      <c r="F4" s="44">
        <v>8</v>
      </c>
      <c r="G4" s="44">
        <v>15</v>
      </c>
      <c r="H4" s="44">
        <v>500</v>
      </c>
      <c r="I4" s="44">
        <v>40</v>
      </c>
      <c r="J4" s="44">
        <v>591</v>
      </c>
      <c r="K4" s="44">
        <v>35</v>
      </c>
      <c r="L4" s="44">
        <v>68</v>
      </c>
      <c r="M4" s="44">
        <v>7</v>
      </c>
      <c r="N4" s="44">
        <v>11</v>
      </c>
      <c r="O4" s="44">
        <v>23</v>
      </c>
      <c r="P4" s="44">
        <v>940</v>
      </c>
      <c r="Q4" s="44">
        <v>81</v>
      </c>
      <c r="R4" s="44">
        <v>1172</v>
      </c>
    </row>
    <row r="5" spans="1:18">
      <c r="A5" s="44" t="s">
        <v>48</v>
      </c>
      <c r="B5" s="44" t="s">
        <v>46</v>
      </c>
      <c r="C5" s="44">
        <v>0</v>
      </c>
      <c r="D5" s="44">
        <v>30</v>
      </c>
      <c r="E5" s="44">
        <v>3</v>
      </c>
      <c r="F5" s="44">
        <v>2</v>
      </c>
      <c r="G5" s="44">
        <v>5</v>
      </c>
      <c r="H5" s="44">
        <v>2384</v>
      </c>
      <c r="I5" s="44">
        <v>148</v>
      </c>
      <c r="J5" s="44">
        <v>2572</v>
      </c>
      <c r="K5" s="44">
        <v>0</v>
      </c>
      <c r="L5" s="44">
        <v>37</v>
      </c>
      <c r="M5" s="44">
        <v>5</v>
      </c>
      <c r="N5" s="44">
        <v>3</v>
      </c>
      <c r="O5" s="44">
        <v>10</v>
      </c>
      <c r="P5" s="44">
        <v>3544</v>
      </c>
      <c r="Q5" s="44">
        <v>202</v>
      </c>
      <c r="R5" s="44">
        <v>3801</v>
      </c>
    </row>
    <row r="6" spans="1:18">
      <c r="A6" s="44" t="s">
        <v>49</v>
      </c>
      <c r="B6" s="44" t="s">
        <v>46</v>
      </c>
      <c r="C6" s="44">
        <v>11</v>
      </c>
      <c r="D6" s="44">
        <v>3</v>
      </c>
      <c r="E6" s="44">
        <v>4</v>
      </c>
      <c r="F6" s="44">
        <v>5</v>
      </c>
      <c r="G6" s="44">
        <v>17</v>
      </c>
      <c r="H6" s="44">
        <v>728</v>
      </c>
      <c r="I6" s="44">
        <v>0</v>
      </c>
      <c r="J6" s="44">
        <v>781</v>
      </c>
      <c r="K6" s="44">
        <v>18</v>
      </c>
      <c r="L6" s="44">
        <v>9</v>
      </c>
      <c r="M6" s="44">
        <v>8</v>
      </c>
      <c r="N6" s="44">
        <v>8</v>
      </c>
      <c r="O6" s="44">
        <v>28</v>
      </c>
      <c r="P6" s="44">
        <v>1277</v>
      </c>
      <c r="Q6" s="44">
        <v>0</v>
      </c>
      <c r="R6" s="44">
        <v>1377</v>
      </c>
    </row>
    <row r="7" spans="1:18">
      <c r="A7" s="44" t="s">
        <v>50</v>
      </c>
      <c r="B7" s="44" t="s">
        <v>46</v>
      </c>
      <c r="C7" s="44">
        <v>89</v>
      </c>
      <c r="D7" s="44">
        <v>2475</v>
      </c>
      <c r="E7" s="44">
        <v>102</v>
      </c>
      <c r="F7" s="44">
        <v>112</v>
      </c>
      <c r="G7" s="44">
        <v>590</v>
      </c>
      <c r="H7" s="44">
        <v>5355</v>
      </c>
      <c r="I7" s="44">
        <v>1439</v>
      </c>
      <c r="J7" s="44">
        <v>10330</v>
      </c>
      <c r="K7" s="44">
        <v>187</v>
      </c>
      <c r="L7" s="44">
        <v>3764</v>
      </c>
      <c r="M7" s="44">
        <v>170</v>
      </c>
      <c r="N7" s="44">
        <v>243</v>
      </c>
      <c r="O7" s="44">
        <v>1075</v>
      </c>
      <c r="P7" s="44">
        <v>9219</v>
      </c>
      <c r="Q7" s="44">
        <v>2283</v>
      </c>
      <c r="R7" s="44">
        <v>17229</v>
      </c>
    </row>
    <row r="8" spans="1:18">
      <c r="A8" s="44" t="s">
        <v>42</v>
      </c>
      <c r="B8" s="44" t="s">
        <v>46</v>
      </c>
      <c r="C8" s="44">
        <v>42</v>
      </c>
      <c r="D8" s="44">
        <v>16</v>
      </c>
      <c r="E8" s="44">
        <v>3</v>
      </c>
      <c r="F8" s="44">
        <v>10</v>
      </c>
      <c r="G8" s="44">
        <v>32</v>
      </c>
      <c r="H8" s="44">
        <v>213</v>
      </c>
      <c r="I8" s="44">
        <v>2</v>
      </c>
      <c r="J8" s="44">
        <v>323</v>
      </c>
      <c r="K8" s="44">
        <v>42</v>
      </c>
      <c r="L8" s="44">
        <v>16</v>
      </c>
      <c r="M8" s="44">
        <v>3</v>
      </c>
      <c r="N8" s="44">
        <v>10</v>
      </c>
      <c r="O8" s="44">
        <v>32</v>
      </c>
      <c r="P8" s="44">
        <v>213</v>
      </c>
      <c r="Q8" s="44">
        <v>2</v>
      </c>
      <c r="R8" s="44">
        <v>323</v>
      </c>
    </row>
    <row r="9" spans="1:18">
      <c r="A9" s="44" t="s">
        <v>51</v>
      </c>
      <c r="B9" s="44" t="s">
        <v>46</v>
      </c>
      <c r="C9" s="44">
        <v>7</v>
      </c>
      <c r="D9" s="44">
        <v>19</v>
      </c>
      <c r="E9" s="44">
        <v>3</v>
      </c>
      <c r="F9" s="44">
        <v>0</v>
      </c>
      <c r="G9" s="44">
        <v>12</v>
      </c>
      <c r="H9" s="44">
        <v>344</v>
      </c>
      <c r="I9" s="44">
        <v>0</v>
      </c>
      <c r="J9" s="44">
        <v>389</v>
      </c>
      <c r="K9" s="44">
        <v>17</v>
      </c>
      <c r="L9" s="44">
        <v>72</v>
      </c>
      <c r="M9" s="44">
        <v>6</v>
      </c>
      <c r="N9" s="44">
        <v>3</v>
      </c>
      <c r="O9" s="44">
        <v>25</v>
      </c>
      <c r="P9" s="44">
        <v>619</v>
      </c>
      <c r="Q9" s="44">
        <v>0</v>
      </c>
      <c r="R9" s="44">
        <v>752</v>
      </c>
    </row>
    <row r="10" spans="1:18">
      <c r="A10" s="44" t="s">
        <v>52</v>
      </c>
      <c r="B10" s="44" t="s">
        <v>46</v>
      </c>
      <c r="C10" s="44">
        <v>55</v>
      </c>
      <c r="D10" s="44">
        <v>99</v>
      </c>
      <c r="E10" s="44">
        <v>22</v>
      </c>
      <c r="F10" s="44">
        <v>60</v>
      </c>
      <c r="G10" s="44">
        <v>85</v>
      </c>
      <c r="H10" s="44">
        <v>2773</v>
      </c>
      <c r="I10" s="44">
        <v>0</v>
      </c>
      <c r="J10" s="44">
        <v>3094</v>
      </c>
      <c r="K10" s="44">
        <v>115</v>
      </c>
      <c r="L10" s="44">
        <v>174</v>
      </c>
      <c r="M10" s="44">
        <v>36</v>
      </c>
      <c r="N10" s="44">
        <v>97</v>
      </c>
      <c r="O10" s="44">
        <v>136</v>
      </c>
      <c r="P10" s="44">
        <v>4327</v>
      </c>
      <c r="Q10" s="44">
        <v>0</v>
      </c>
      <c r="R10" s="44">
        <v>4885</v>
      </c>
    </row>
    <row r="11" spans="1:18">
      <c r="A11" s="44" t="s">
        <v>53</v>
      </c>
      <c r="B11" s="44" t="s">
        <v>46</v>
      </c>
      <c r="C11" s="44">
        <v>8</v>
      </c>
      <c r="D11" s="44">
        <v>29</v>
      </c>
      <c r="E11" s="44">
        <v>14</v>
      </c>
      <c r="F11" s="44">
        <v>19</v>
      </c>
      <c r="G11" s="44">
        <v>48</v>
      </c>
      <c r="H11" s="44">
        <v>828</v>
      </c>
      <c r="I11" s="44">
        <v>90</v>
      </c>
      <c r="J11" s="44">
        <v>1061</v>
      </c>
      <c r="K11" s="44">
        <v>10</v>
      </c>
      <c r="L11" s="44">
        <v>82</v>
      </c>
      <c r="M11" s="44">
        <v>25</v>
      </c>
      <c r="N11" s="44">
        <v>23</v>
      </c>
      <c r="O11" s="44">
        <v>85</v>
      </c>
      <c r="P11" s="44">
        <v>1466</v>
      </c>
      <c r="Q11" s="44">
        <v>155</v>
      </c>
      <c r="R11" s="44">
        <v>1897</v>
      </c>
    </row>
    <row r="12" spans="1:18">
      <c r="A12" s="44" t="s">
        <v>54</v>
      </c>
      <c r="B12" s="44" t="s">
        <v>46</v>
      </c>
      <c r="C12" s="44">
        <v>30</v>
      </c>
      <c r="D12" s="44">
        <v>281</v>
      </c>
      <c r="E12" s="44">
        <v>2</v>
      </c>
      <c r="F12" s="44">
        <v>11</v>
      </c>
      <c r="G12" s="44">
        <v>16</v>
      </c>
      <c r="H12" s="44">
        <v>663</v>
      </c>
      <c r="I12" s="44">
        <v>9</v>
      </c>
      <c r="J12" s="44">
        <v>1014</v>
      </c>
      <c r="K12" s="44">
        <v>98</v>
      </c>
      <c r="L12" s="44">
        <v>351</v>
      </c>
      <c r="M12" s="44">
        <v>4</v>
      </c>
      <c r="N12" s="44">
        <v>15</v>
      </c>
      <c r="O12" s="44">
        <v>25</v>
      </c>
      <c r="P12" s="44">
        <v>988</v>
      </c>
      <c r="Q12" s="44">
        <v>17</v>
      </c>
      <c r="R12" s="44">
        <v>1500</v>
      </c>
    </row>
    <row r="13" spans="1:18">
      <c r="A13" s="44" t="s">
        <v>55</v>
      </c>
      <c r="B13" s="44" t="s">
        <v>46</v>
      </c>
      <c r="C13" s="44">
        <v>27</v>
      </c>
      <c r="D13" s="44">
        <v>29</v>
      </c>
      <c r="E13" s="44">
        <v>2</v>
      </c>
      <c r="F13" s="44">
        <v>0</v>
      </c>
      <c r="G13" s="44">
        <v>10</v>
      </c>
      <c r="H13" s="44">
        <v>645</v>
      </c>
      <c r="I13" s="44">
        <v>5</v>
      </c>
      <c r="J13" s="44">
        <v>732</v>
      </c>
      <c r="K13" s="44">
        <v>86</v>
      </c>
      <c r="L13" s="44">
        <v>49</v>
      </c>
      <c r="M13" s="44">
        <v>3</v>
      </c>
      <c r="N13" s="44">
        <v>0</v>
      </c>
      <c r="O13" s="44">
        <v>17</v>
      </c>
      <c r="P13" s="44">
        <v>969</v>
      </c>
      <c r="Q13" s="44">
        <v>5</v>
      </c>
      <c r="R13" s="44">
        <v>1151</v>
      </c>
    </row>
    <row r="14" spans="1:18">
      <c r="A14" s="44" t="s">
        <v>56</v>
      </c>
      <c r="B14" s="44" t="s">
        <v>46</v>
      </c>
      <c r="C14" s="44">
        <v>258</v>
      </c>
      <c r="D14" s="44">
        <v>889</v>
      </c>
      <c r="E14" s="44">
        <v>26</v>
      </c>
      <c r="F14" s="44">
        <v>19</v>
      </c>
      <c r="G14" s="44">
        <v>1</v>
      </c>
      <c r="H14" s="44">
        <v>2548</v>
      </c>
      <c r="I14" s="44">
        <v>491</v>
      </c>
      <c r="J14" s="44">
        <v>4360</v>
      </c>
      <c r="K14" s="44">
        <v>746</v>
      </c>
      <c r="L14" s="44">
        <v>1213</v>
      </c>
      <c r="M14" s="44">
        <v>41</v>
      </c>
      <c r="N14" s="44">
        <v>40</v>
      </c>
      <c r="O14" s="44">
        <v>2</v>
      </c>
      <c r="P14" s="44">
        <v>4690</v>
      </c>
      <c r="Q14" s="44">
        <v>856</v>
      </c>
      <c r="R14" s="44">
        <v>7814</v>
      </c>
    </row>
    <row r="15" spans="1:18">
      <c r="A15" s="44" t="s">
        <v>57</v>
      </c>
      <c r="B15" s="44" t="s">
        <v>46</v>
      </c>
      <c r="C15" s="44">
        <v>27</v>
      </c>
      <c r="D15" s="44">
        <v>203</v>
      </c>
      <c r="E15" s="44">
        <v>8</v>
      </c>
      <c r="F15" s="44">
        <v>35</v>
      </c>
      <c r="G15" s="44">
        <v>35</v>
      </c>
      <c r="H15" s="44">
        <v>1696</v>
      </c>
      <c r="I15" s="44">
        <v>222</v>
      </c>
      <c r="J15" s="44">
        <v>2249</v>
      </c>
      <c r="K15" s="44">
        <v>55</v>
      </c>
      <c r="L15" s="44">
        <v>252</v>
      </c>
      <c r="M15" s="44">
        <v>14</v>
      </c>
      <c r="N15" s="44">
        <v>47</v>
      </c>
      <c r="O15" s="44">
        <v>56</v>
      </c>
      <c r="P15" s="44">
        <v>2281</v>
      </c>
      <c r="Q15" s="44">
        <v>294</v>
      </c>
      <c r="R15" s="44">
        <v>3035</v>
      </c>
    </row>
    <row r="16" spans="1:18">
      <c r="A16" s="44" t="s">
        <v>58</v>
      </c>
      <c r="B16" s="44" t="s">
        <v>46</v>
      </c>
      <c r="C16" s="44">
        <v>10</v>
      </c>
      <c r="D16" s="44">
        <v>73</v>
      </c>
      <c r="E16" s="44">
        <v>6</v>
      </c>
      <c r="F16" s="44">
        <v>14</v>
      </c>
      <c r="G16" s="44">
        <v>26</v>
      </c>
      <c r="H16" s="44">
        <v>1381</v>
      </c>
      <c r="I16" s="44">
        <v>756</v>
      </c>
      <c r="J16" s="44">
        <v>2294</v>
      </c>
      <c r="K16" s="44">
        <v>33</v>
      </c>
      <c r="L16" s="44">
        <v>173</v>
      </c>
      <c r="M16" s="44">
        <v>14</v>
      </c>
      <c r="N16" s="44">
        <v>32</v>
      </c>
      <c r="O16" s="44">
        <v>63</v>
      </c>
      <c r="P16" s="44">
        <v>2221</v>
      </c>
      <c r="Q16" s="44">
        <v>1256</v>
      </c>
      <c r="R16" s="44">
        <v>3831</v>
      </c>
    </row>
    <row r="17" spans="1:18">
      <c r="A17" s="44" t="s">
        <v>59</v>
      </c>
      <c r="B17" s="44" t="s">
        <v>46</v>
      </c>
      <c r="C17" s="44">
        <v>3</v>
      </c>
      <c r="D17" s="44">
        <v>77</v>
      </c>
      <c r="E17" s="44">
        <v>0</v>
      </c>
      <c r="F17" s="44">
        <v>15</v>
      </c>
      <c r="G17" s="44">
        <v>64</v>
      </c>
      <c r="H17" s="44">
        <v>614</v>
      </c>
      <c r="I17" s="44">
        <v>1</v>
      </c>
      <c r="J17" s="44">
        <v>821</v>
      </c>
      <c r="K17" s="44">
        <v>14</v>
      </c>
      <c r="L17" s="44">
        <v>284</v>
      </c>
      <c r="M17" s="44">
        <v>4</v>
      </c>
      <c r="N17" s="44">
        <v>16</v>
      </c>
      <c r="O17" s="44">
        <v>129</v>
      </c>
      <c r="P17" s="44">
        <v>1164</v>
      </c>
      <c r="Q17" s="44">
        <v>1</v>
      </c>
      <c r="R17" s="44">
        <v>1759</v>
      </c>
    </row>
    <row r="18" spans="1:18">
      <c r="A18" s="44" t="s">
        <v>60</v>
      </c>
      <c r="B18" s="44" t="s">
        <v>46</v>
      </c>
      <c r="C18" s="44">
        <v>140</v>
      </c>
      <c r="D18" s="44">
        <v>1109</v>
      </c>
      <c r="E18" s="44">
        <v>53</v>
      </c>
      <c r="F18" s="44">
        <v>117</v>
      </c>
      <c r="G18" s="44">
        <v>1005</v>
      </c>
      <c r="H18" s="44">
        <v>2805</v>
      </c>
      <c r="I18" s="44">
        <v>0</v>
      </c>
      <c r="J18" s="44">
        <v>5439</v>
      </c>
      <c r="K18" s="44">
        <v>329</v>
      </c>
      <c r="L18" s="44">
        <v>2101</v>
      </c>
      <c r="M18" s="44">
        <v>82</v>
      </c>
      <c r="N18" s="44">
        <v>233</v>
      </c>
      <c r="O18" s="44">
        <v>1911</v>
      </c>
      <c r="P18" s="44">
        <v>5950</v>
      </c>
      <c r="Q18" s="44">
        <v>0</v>
      </c>
      <c r="R18" s="44">
        <v>10996</v>
      </c>
    </row>
    <row r="19" spans="1:18">
      <c r="A19" s="44" t="s">
        <v>61</v>
      </c>
      <c r="B19" s="44" t="s">
        <v>46</v>
      </c>
      <c r="C19" s="44">
        <v>8</v>
      </c>
      <c r="D19" s="44">
        <v>101</v>
      </c>
      <c r="E19" s="44">
        <v>7</v>
      </c>
      <c r="F19" s="44">
        <v>32</v>
      </c>
      <c r="G19" s="44">
        <v>79</v>
      </c>
      <c r="H19" s="44">
        <v>956</v>
      </c>
      <c r="I19" s="44">
        <v>98</v>
      </c>
      <c r="J19" s="44">
        <v>1294</v>
      </c>
      <c r="K19" s="44">
        <v>19</v>
      </c>
      <c r="L19" s="44">
        <v>144</v>
      </c>
      <c r="M19" s="44">
        <v>13</v>
      </c>
      <c r="N19" s="44">
        <v>63</v>
      </c>
      <c r="O19" s="44">
        <v>124</v>
      </c>
      <c r="P19" s="44">
        <v>1591</v>
      </c>
      <c r="Q19" s="44">
        <v>158</v>
      </c>
      <c r="R19" s="44">
        <v>2130</v>
      </c>
    </row>
    <row r="20" spans="1:18">
      <c r="A20" s="44" t="s">
        <v>62</v>
      </c>
      <c r="B20" s="44" t="s">
        <v>46</v>
      </c>
      <c r="C20" s="44">
        <v>0</v>
      </c>
      <c r="D20" s="44">
        <v>38</v>
      </c>
      <c r="E20" s="44">
        <v>17</v>
      </c>
      <c r="F20" s="44">
        <v>19</v>
      </c>
      <c r="G20" s="44">
        <v>20</v>
      </c>
      <c r="H20" s="44">
        <v>1437</v>
      </c>
      <c r="I20" s="44">
        <v>293</v>
      </c>
      <c r="J20" s="44">
        <v>1834</v>
      </c>
      <c r="K20" s="44">
        <v>0</v>
      </c>
      <c r="L20" s="44">
        <v>121</v>
      </c>
      <c r="M20" s="44">
        <v>27</v>
      </c>
      <c r="N20" s="44">
        <v>23</v>
      </c>
      <c r="O20" s="44">
        <v>41</v>
      </c>
      <c r="P20" s="44">
        <v>2218</v>
      </c>
      <c r="Q20" s="44">
        <v>410</v>
      </c>
      <c r="R20" s="44">
        <v>2872</v>
      </c>
    </row>
    <row r="21" spans="1:18">
      <c r="A21" s="44" t="s">
        <v>63</v>
      </c>
      <c r="B21" s="44" t="s">
        <v>46</v>
      </c>
      <c r="C21" s="44">
        <v>324</v>
      </c>
      <c r="D21" s="44">
        <v>583</v>
      </c>
      <c r="E21" s="44">
        <v>12</v>
      </c>
      <c r="F21" s="44">
        <v>369</v>
      </c>
      <c r="G21" s="44">
        <v>202</v>
      </c>
      <c r="H21" s="44">
        <v>5313</v>
      </c>
      <c r="I21" s="44">
        <v>362</v>
      </c>
      <c r="J21" s="44">
        <v>7442</v>
      </c>
      <c r="K21" s="44">
        <v>729</v>
      </c>
      <c r="L21" s="44">
        <v>810</v>
      </c>
      <c r="M21" s="44">
        <v>16</v>
      </c>
      <c r="N21" s="44">
        <v>686</v>
      </c>
      <c r="O21" s="44">
        <v>365</v>
      </c>
      <c r="P21" s="44">
        <v>8873</v>
      </c>
      <c r="Q21" s="44">
        <v>612</v>
      </c>
      <c r="R21" s="44">
        <v>12531</v>
      </c>
    </row>
    <row r="22" spans="1:18">
      <c r="A22" s="44" t="s">
        <v>64</v>
      </c>
      <c r="B22" s="44" t="s">
        <v>46</v>
      </c>
      <c r="C22" s="44">
        <v>1</v>
      </c>
      <c r="D22" s="44">
        <v>106</v>
      </c>
      <c r="E22" s="44">
        <v>9</v>
      </c>
      <c r="F22" s="44">
        <v>5</v>
      </c>
      <c r="G22" s="44">
        <v>20</v>
      </c>
      <c r="H22" s="44">
        <v>542</v>
      </c>
      <c r="I22" s="44">
        <v>10</v>
      </c>
      <c r="J22" s="44">
        <v>758</v>
      </c>
      <c r="K22" s="44">
        <v>1</v>
      </c>
      <c r="L22" s="44">
        <v>110</v>
      </c>
      <c r="M22" s="44">
        <v>9</v>
      </c>
      <c r="N22" s="44">
        <v>6</v>
      </c>
      <c r="O22" s="44">
        <v>21</v>
      </c>
      <c r="P22" s="44">
        <v>559</v>
      </c>
      <c r="Q22" s="44">
        <v>12</v>
      </c>
      <c r="R22" s="44">
        <v>783</v>
      </c>
    </row>
    <row r="23" spans="1:18">
      <c r="A23" s="44" t="s">
        <v>65</v>
      </c>
      <c r="B23" s="44" t="s">
        <v>46</v>
      </c>
      <c r="C23" s="44">
        <v>19</v>
      </c>
      <c r="D23" s="44">
        <v>370</v>
      </c>
      <c r="E23" s="44">
        <v>1</v>
      </c>
      <c r="F23" s="44">
        <v>39</v>
      </c>
      <c r="G23" s="44">
        <v>68</v>
      </c>
      <c r="H23" s="44">
        <v>1357</v>
      </c>
      <c r="I23" s="44">
        <v>273</v>
      </c>
      <c r="J23" s="44">
        <v>2140</v>
      </c>
      <c r="K23" s="44">
        <v>37</v>
      </c>
      <c r="L23" s="44">
        <v>534</v>
      </c>
      <c r="M23" s="44">
        <v>4</v>
      </c>
      <c r="N23" s="44">
        <v>65</v>
      </c>
      <c r="O23" s="44">
        <v>131</v>
      </c>
      <c r="P23" s="44">
        <v>2399</v>
      </c>
      <c r="Q23" s="44">
        <v>492</v>
      </c>
      <c r="R23" s="44">
        <v>3686</v>
      </c>
    </row>
    <row r="24" spans="1:18">
      <c r="A24" s="44" t="s">
        <v>66</v>
      </c>
      <c r="B24" s="44" t="s">
        <v>46</v>
      </c>
      <c r="C24" s="44">
        <v>96</v>
      </c>
      <c r="D24" s="44">
        <v>24</v>
      </c>
      <c r="E24" s="44">
        <v>10</v>
      </c>
      <c r="F24" s="44">
        <v>5</v>
      </c>
      <c r="G24" s="44">
        <v>11</v>
      </c>
      <c r="H24" s="44">
        <v>342</v>
      </c>
      <c r="I24" s="44">
        <v>17</v>
      </c>
      <c r="J24" s="44">
        <v>508</v>
      </c>
      <c r="K24" s="44">
        <v>176</v>
      </c>
      <c r="L24" s="44">
        <v>70</v>
      </c>
      <c r="M24" s="44">
        <v>22</v>
      </c>
      <c r="N24" s="44">
        <v>12</v>
      </c>
      <c r="O24" s="44">
        <v>28</v>
      </c>
      <c r="P24" s="44">
        <v>760</v>
      </c>
      <c r="Q24" s="44">
        <v>36</v>
      </c>
      <c r="R24" s="44">
        <v>1116</v>
      </c>
    </row>
    <row r="25" spans="1:18">
      <c r="A25" s="44" t="s">
        <v>67</v>
      </c>
      <c r="B25" s="44" t="s">
        <v>46</v>
      </c>
      <c r="C25" s="44">
        <v>17</v>
      </c>
      <c r="D25" s="44">
        <v>21</v>
      </c>
      <c r="E25" s="44">
        <v>5</v>
      </c>
      <c r="F25" s="44">
        <v>14</v>
      </c>
      <c r="G25" s="44">
        <v>21</v>
      </c>
      <c r="H25" s="44">
        <v>517</v>
      </c>
      <c r="I25" s="44">
        <v>7</v>
      </c>
      <c r="J25" s="44">
        <v>624</v>
      </c>
      <c r="K25" s="44">
        <v>30</v>
      </c>
      <c r="L25" s="44">
        <v>43</v>
      </c>
      <c r="M25" s="44">
        <v>9</v>
      </c>
      <c r="N25" s="44">
        <v>17</v>
      </c>
      <c r="O25" s="44">
        <v>40</v>
      </c>
      <c r="P25" s="44">
        <v>865</v>
      </c>
      <c r="Q25" s="44">
        <v>20</v>
      </c>
      <c r="R25" s="44">
        <v>1060</v>
      </c>
    </row>
    <row r="26" spans="1:18">
      <c r="A26" s="44" t="s">
        <v>68</v>
      </c>
      <c r="B26" s="44" t="s">
        <v>46</v>
      </c>
      <c r="C26" s="44">
        <v>0</v>
      </c>
      <c r="D26" s="44">
        <v>25</v>
      </c>
      <c r="E26" s="44">
        <v>3</v>
      </c>
      <c r="F26" s="44">
        <v>6</v>
      </c>
      <c r="G26" s="44">
        <v>4</v>
      </c>
      <c r="H26" s="44">
        <v>661</v>
      </c>
      <c r="I26" s="44">
        <v>40</v>
      </c>
      <c r="J26" s="44">
        <v>763</v>
      </c>
      <c r="K26" s="44">
        <v>1</v>
      </c>
      <c r="L26" s="44">
        <v>43</v>
      </c>
      <c r="M26" s="44">
        <v>5</v>
      </c>
      <c r="N26" s="44">
        <v>7</v>
      </c>
      <c r="O26" s="44">
        <v>7</v>
      </c>
      <c r="P26" s="44">
        <v>882</v>
      </c>
      <c r="Q26" s="44">
        <v>69</v>
      </c>
      <c r="R26" s="44">
        <v>1046</v>
      </c>
    </row>
    <row r="27" spans="1:18">
      <c r="A27" s="44" t="s">
        <v>69</v>
      </c>
      <c r="B27" s="44" t="s">
        <v>46</v>
      </c>
      <c r="C27" s="44">
        <v>243</v>
      </c>
      <c r="D27" s="44">
        <v>309</v>
      </c>
      <c r="E27" s="44">
        <v>4</v>
      </c>
      <c r="F27" s="44">
        <v>494</v>
      </c>
      <c r="G27" s="44">
        <v>181</v>
      </c>
      <c r="H27" s="44">
        <v>2109</v>
      </c>
      <c r="I27" s="44">
        <v>268</v>
      </c>
      <c r="J27" s="44">
        <v>3732</v>
      </c>
      <c r="K27" s="44">
        <v>498</v>
      </c>
      <c r="L27" s="44">
        <v>463</v>
      </c>
      <c r="M27" s="44">
        <v>5</v>
      </c>
      <c r="N27" s="44">
        <v>1051</v>
      </c>
      <c r="O27" s="44">
        <v>318</v>
      </c>
      <c r="P27" s="44">
        <v>4169</v>
      </c>
      <c r="Q27" s="44">
        <v>513</v>
      </c>
      <c r="R27" s="44">
        <v>7239</v>
      </c>
    </row>
    <row r="28" spans="1:18">
      <c r="A28" s="44" t="s">
        <v>70</v>
      </c>
      <c r="B28" s="44" t="s">
        <v>71</v>
      </c>
      <c r="C28" s="44">
        <v>19</v>
      </c>
      <c r="D28" s="44">
        <v>28</v>
      </c>
      <c r="E28" s="44">
        <v>69</v>
      </c>
      <c r="F28" s="44">
        <v>35</v>
      </c>
      <c r="G28" s="44">
        <v>174</v>
      </c>
      <c r="H28" s="44">
        <v>2986</v>
      </c>
      <c r="I28" s="44">
        <v>72</v>
      </c>
      <c r="J28" s="44">
        <v>3424</v>
      </c>
      <c r="K28" s="44">
        <v>58</v>
      </c>
      <c r="L28" s="44">
        <v>54</v>
      </c>
      <c r="M28" s="44">
        <v>106</v>
      </c>
      <c r="N28" s="44">
        <v>60</v>
      </c>
      <c r="O28" s="44">
        <v>306</v>
      </c>
      <c r="P28" s="44">
        <v>4634</v>
      </c>
      <c r="Q28" s="44">
        <v>113</v>
      </c>
      <c r="R28" s="44">
        <v>5407</v>
      </c>
    </row>
    <row r="29" spans="1:18">
      <c r="A29" s="44" t="s">
        <v>72</v>
      </c>
      <c r="B29" s="44" t="s">
        <v>71</v>
      </c>
      <c r="C29" s="44">
        <v>0</v>
      </c>
      <c r="D29" s="44">
        <v>18</v>
      </c>
      <c r="E29" s="44">
        <v>9</v>
      </c>
      <c r="F29" s="44">
        <v>8</v>
      </c>
      <c r="G29" s="44">
        <v>26</v>
      </c>
      <c r="H29" s="44">
        <v>2383</v>
      </c>
      <c r="I29" s="44">
        <v>45</v>
      </c>
      <c r="J29" s="44">
        <v>2493</v>
      </c>
      <c r="K29" s="44">
        <v>1</v>
      </c>
      <c r="L29" s="44">
        <v>35</v>
      </c>
      <c r="M29" s="44">
        <v>16</v>
      </c>
      <c r="N29" s="44">
        <v>11</v>
      </c>
      <c r="O29" s="44">
        <v>34</v>
      </c>
      <c r="P29" s="44">
        <v>3943</v>
      </c>
      <c r="Q29" s="44">
        <v>78</v>
      </c>
      <c r="R29" s="44">
        <v>4127</v>
      </c>
    </row>
    <row r="30" spans="1:18">
      <c r="A30" s="44" t="s">
        <v>73</v>
      </c>
      <c r="B30" s="44" t="s">
        <v>71</v>
      </c>
      <c r="C30" s="44">
        <v>5</v>
      </c>
      <c r="D30" s="44">
        <v>61</v>
      </c>
      <c r="E30" s="44">
        <v>10</v>
      </c>
      <c r="F30" s="44">
        <v>16</v>
      </c>
      <c r="G30" s="44">
        <v>57</v>
      </c>
      <c r="H30" s="44">
        <v>3388</v>
      </c>
      <c r="I30" s="44">
        <v>85</v>
      </c>
      <c r="J30" s="44">
        <v>3639</v>
      </c>
      <c r="K30" s="44">
        <v>20</v>
      </c>
      <c r="L30" s="44">
        <v>111</v>
      </c>
      <c r="M30" s="44">
        <v>18</v>
      </c>
      <c r="N30" s="44">
        <v>29</v>
      </c>
      <c r="O30" s="44">
        <v>101</v>
      </c>
      <c r="P30" s="44">
        <v>5618</v>
      </c>
      <c r="Q30" s="44">
        <v>152</v>
      </c>
      <c r="R30" s="44">
        <v>6079</v>
      </c>
    </row>
    <row r="31" spans="1:18">
      <c r="A31" s="44" t="s">
        <v>74</v>
      </c>
      <c r="B31" s="44" t="s">
        <v>71</v>
      </c>
      <c r="C31" s="44">
        <v>0</v>
      </c>
      <c r="D31" s="44">
        <v>2</v>
      </c>
      <c r="E31" s="44">
        <v>2</v>
      </c>
      <c r="F31" s="44">
        <v>1</v>
      </c>
      <c r="G31" s="44">
        <v>1</v>
      </c>
      <c r="H31" s="44">
        <v>121</v>
      </c>
      <c r="I31" s="44">
        <v>24</v>
      </c>
      <c r="J31" s="44">
        <v>151</v>
      </c>
      <c r="K31" s="44">
        <v>0</v>
      </c>
      <c r="L31" s="44">
        <v>19</v>
      </c>
      <c r="M31" s="44">
        <v>6</v>
      </c>
      <c r="N31" s="44">
        <v>3</v>
      </c>
      <c r="O31" s="44">
        <v>3</v>
      </c>
      <c r="P31" s="44">
        <v>1076</v>
      </c>
      <c r="Q31" s="44">
        <v>58</v>
      </c>
      <c r="R31" s="44">
        <v>1168</v>
      </c>
    </row>
    <row r="32" spans="1:18">
      <c r="A32" s="44" t="s">
        <v>75</v>
      </c>
      <c r="B32" s="44" t="s">
        <v>71</v>
      </c>
      <c r="C32" s="44">
        <v>0</v>
      </c>
      <c r="D32" s="44">
        <v>22</v>
      </c>
      <c r="E32" s="44">
        <v>1</v>
      </c>
      <c r="F32" s="44">
        <v>0</v>
      </c>
      <c r="G32" s="44">
        <v>6</v>
      </c>
      <c r="H32" s="44">
        <v>60</v>
      </c>
      <c r="I32" s="44">
        <v>5</v>
      </c>
      <c r="J32" s="44">
        <v>101</v>
      </c>
      <c r="K32" s="44">
        <v>0</v>
      </c>
      <c r="L32" s="44">
        <v>109</v>
      </c>
      <c r="M32" s="44">
        <v>4</v>
      </c>
      <c r="N32" s="44">
        <v>15</v>
      </c>
      <c r="O32" s="44">
        <v>44</v>
      </c>
      <c r="P32" s="44">
        <v>624</v>
      </c>
      <c r="Q32" s="44">
        <v>16</v>
      </c>
      <c r="R32" s="44">
        <v>852</v>
      </c>
    </row>
    <row r="33" spans="1:18">
      <c r="A33" s="44" t="s">
        <v>76</v>
      </c>
      <c r="B33" s="44" t="s">
        <v>71</v>
      </c>
      <c r="C33" s="44">
        <v>0</v>
      </c>
      <c r="D33" s="44">
        <v>104</v>
      </c>
      <c r="E33" s="44">
        <v>8</v>
      </c>
      <c r="F33" s="44">
        <v>25</v>
      </c>
      <c r="G33" s="44">
        <v>136</v>
      </c>
      <c r="H33" s="44">
        <v>1629</v>
      </c>
      <c r="I33" s="44">
        <v>44</v>
      </c>
      <c r="J33" s="44">
        <v>2085</v>
      </c>
      <c r="K33" s="44">
        <v>0</v>
      </c>
      <c r="L33" s="44">
        <v>185</v>
      </c>
      <c r="M33" s="44">
        <v>10</v>
      </c>
      <c r="N33" s="44">
        <v>37</v>
      </c>
      <c r="O33" s="44">
        <v>234</v>
      </c>
      <c r="P33" s="44">
        <v>2715</v>
      </c>
      <c r="Q33" s="44">
        <v>82</v>
      </c>
      <c r="R33" s="44">
        <v>3483</v>
      </c>
    </row>
    <row r="34" spans="1:18">
      <c r="A34" s="44" t="s">
        <v>77</v>
      </c>
      <c r="B34" s="44" t="s">
        <v>71</v>
      </c>
      <c r="C34" s="44">
        <v>0</v>
      </c>
      <c r="D34" s="44">
        <v>602</v>
      </c>
      <c r="E34" s="44">
        <v>9</v>
      </c>
      <c r="F34" s="44">
        <v>41</v>
      </c>
      <c r="G34" s="44">
        <v>207</v>
      </c>
      <c r="H34" s="44">
        <v>2390</v>
      </c>
      <c r="I34" s="44">
        <v>76</v>
      </c>
      <c r="J34" s="44">
        <v>3519</v>
      </c>
      <c r="K34" s="44">
        <v>0</v>
      </c>
      <c r="L34" s="44">
        <v>979</v>
      </c>
      <c r="M34" s="44">
        <v>18</v>
      </c>
      <c r="N34" s="44">
        <v>85</v>
      </c>
      <c r="O34" s="44">
        <v>334</v>
      </c>
      <c r="P34" s="44">
        <v>4294</v>
      </c>
      <c r="Q34" s="44">
        <v>148</v>
      </c>
      <c r="R34" s="44">
        <v>6209</v>
      </c>
    </row>
    <row r="35" spans="1:18">
      <c r="A35" s="44" t="s">
        <v>78</v>
      </c>
      <c r="B35" s="44" t="s">
        <v>71</v>
      </c>
      <c r="C35" s="44">
        <v>0</v>
      </c>
      <c r="D35" s="44">
        <v>196</v>
      </c>
      <c r="E35" s="44">
        <v>16</v>
      </c>
      <c r="F35" s="44">
        <v>71</v>
      </c>
      <c r="G35" s="44">
        <v>215</v>
      </c>
      <c r="H35" s="44">
        <v>2465</v>
      </c>
      <c r="I35" s="44">
        <v>61</v>
      </c>
      <c r="J35" s="44">
        <v>3199</v>
      </c>
      <c r="K35" s="44">
        <v>0</v>
      </c>
      <c r="L35" s="44">
        <v>344</v>
      </c>
      <c r="M35" s="44">
        <v>23</v>
      </c>
      <c r="N35" s="44">
        <v>139</v>
      </c>
      <c r="O35" s="44">
        <v>350</v>
      </c>
      <c r="P35" s="44">
        <v>4080</v>
      </c>
      <c r="Q35" s="44">
        <v>97</v>
      </c>
      <c r="R35" s="44">
        <v>5332</v>
      </c>
    </row>
    <row r="36" spans="1:18">
      <c r="A36" s="44" t="s">
        <v>79</v>
      </c>
      <c r="B36" s="44" t="s">
        <v>71</v>
      </c>
      <c r="C36" s="44">
        <v>39</v>
      </c>
      <c r="D36" s="44">
        <v>1476</v>
      </c>
      <c r="E36" s="44">
        <v>13</v>
      </c>
      <c r="F36" s="44">
        <v>108</v>
      </c>
      <c r="G36" s="44">
        <v>344</v>
      </c>
      <c r="H36" s="44">
        <v>1500</v>
      </c>
      <c r="I36" s="44">
        <v>93</v>
      </c>
      <c r="J36" s="44">
        <v>3762</v>
      </c>
      <c r="K36" s="44">
        <v>93</v>
      </c>
      <c r="L36" s="44">
        <v>2055</v>
      </c>
      <c r="M36" s="44">
        <v>16</v>
      </c>
      <c r="N36" s="44">
        <v>188</v>
      </c>
      <c r="O36" s="44">
        <v>514</v>
      </c>
      <c r="P36" s="44">
        <v>2143</v>
      </c>
      <c r="Q36" s="44">
        <v>131</v>
      </c>
      <c r="R36" s="44">
        <v>5409</v>
      </c>
    </row>
    <row r="37" spans="1:18">
      <c r="A37" s="44" t="s">
        <v>80</v>
      </c>
      <c r="B37" s="44" t="s">
        <v>71</v>
      </c>
      <c r="C37" s="44">
        <v>5</v>
      </c>
      <c r="D37" s="44">
        <v>37</v>
      </c>
      <c r="E37" s="44">
        <v>22</v>
      </c>
      <c r="F37" s="44">
        <v>7</v>
      </c>
      <c r="G37" s="44">
        <v>23</v>
      </c>
      <c r="H37" s="44">
        <v>2363</v>
      </c>
      <c r="I37" s="44">
        <v>121</v>
      </c>
      <c r="J37" s="44">
        <v>2578</v>
      </c>
      <c r="K37" s="44">
        <v>8</v>
      </c>
      <c r="L37" s="44">
        <v>76</v>
      </c>
      <c r="M37" s="44">
        <v>33</v>
      </c>
      <c r="N37" s="44">
        <v>12</v>
      </c>
      <c r="O37" s="44">
        <v>38</v>
      </c>
      <c r="P37" s="44">
        <v>3675</v>
      </c>
      <c r="Q37" s="44">
        <v>193</v>
      </c>
      <c r="R37" s="44">
        <v>4035</v>
      </c>
    </row>
    <row r="38" spans="1:18">
      <c r="A38" s="44" t="s">
        <v>81</v>
      </c>
      <c r="B38" s="44" t="s">
        <v>71</v>
      </c>
      <c r="C38" s="44">
        <v>1</v>
      </c>
      <c r="D38" s="44">
        <v>13</v>
      </c>
      <c r="E38" s="44">
        <v>13</v>
      </c>
      <c r="F38" s="44">
        <v>12</v>
      </c>
      <c r="G38" s="44">
        <v>18</v>
      </c>
      <c r="H38" s="44">
        <v>1160</v>
      </c>
      <c r="I38" s="44">
        <v>75</v>
      </c>
      <c r="J38" s="44">
        <v>1292</v>
      </c>
      <c r="K38" s="44">
        <v>2</v>
      </c>
      <c r="L38" s="44">
        <v>37</v>
      </c>
      <c r="M38" s="44">
        <v>20</v>
      </c>
      <c r="N38" s="44">
        <v>24</v>
      </c>
      <c r="O38" s="44">
        <v>34</v>
      </c>
      <c r="P38" s="44">
        <v>1867</v>
      </c>
      <c r="Q38" s="44">
        <v>158</v>
      </c>
      <c r="R38" s="44">
        <v>2142</v>
      </c>
    </row>
    <row r="39" spans="1:18">
      <c r="A39" s="44" t="s">
        <v>82</v>
      </c>
      <c r="B39" s="44" t="s">
        <v>71</v>
      </c>
      <c r="C39" s="44">
        <v>8</v>
      </c>
      <c r="D39" s="44">
        <v>316</v>
      </c>
      <c r="E39" s="44">
        <v>24</v>
      </c>
      <c r="F39" s="44">
        <v>30</v>
      </c>
      <c r="G39" s="44">
        <v>59</v>
      </c>
      <c r="H39" s="44">
        <v>2923</v>
      </c>
      <c r="I39" s="44">
        <v>43</v>
      </c>
      <c r="J39" s="44">
        <v>3416</v>
      </c>
      <c r="K39" s="44">
        <v>15</v>
      </c>
      <c r="L39" s="44">
        <v>535</v>
      </c>
      <c r="M39" s="44">
        <v>37</v>
      </c>
      <c r="N39" s="44">
        <v>64</v>
      </c>
      <c r="O39" s="44">
        <v>108</v>
      </c>
      <c r="P39" s="44">
        <v>4814</v>
      </c>
      <c r="Q39" s="44">
        <v>74</v>
      </c>
      <c r="R39" s="44">
        <v>5669</v>
      </c>
    </row>
    <row r="40" spans="1:18">
      <c r="A40" s="44" t="s">
        <v>83</v>
      </c>
      <c r="B40" s="44" t="s">
        <v>71</v>
      </c>
      <c r="C40" s="44">
        <v>1</v>
      </c>
      <c r="D40" s="44">
        <v>15</v>
      </c>
      <c r="E40" s="44">
        <v>5</v>
      </c>
      <c r="F40" s="44">
        <v>5</v>
      </c>
      <c r="G40" s="44">
        <v>16</v>
      </c>
      <c r="H40" s="44">
        <v>1210</v>
      </c>
      <c r="I40" s="44">
        <v>13</v>
      </c>
      <c r="J40" s="44">
        <v>1265</v>
      </c>
      <c r="K40" s="44">
        <v>6</v>
      </c>
      <c r="L40" s="44">
        <v>32</v>
      </c>
      <c r="M40" s="44">
        <v>11</v>
      </c>
      <c r="N40" s="44">
        <v>8</v>
      </c>
      <c r="O40" s="44">
        <v>21</v>
      </c>
      <c r="P40" s="44">
        <v>1697</v>
      </c>
      <c r="Q40" s="44">
        <v>27</v>
      </c>
      <c r="R40" s="44">
        <v>1802</v>
      </c>
    </row>
    <row r="41" spans="1:18">
      <c r="A41" s="44" t="s">
        <v>84</v>
      </c>
      <c r="B41" s="44" t="s">
        <v>71</v>
      </c>
      <c r="C41" s="44">
        <v>1</v>
      </c>
      <c r="D41" s="44">
        <v>267</v>
      </c>
      <c r="E41" s="44">
        <v>90</v>
      </c>
      <c r="F41" s="44">
        <v>115</v>
      </c>
      <c r="G41" s="44">
        <v>181</v>
      </c>
      <c r="H41" s="44">
        <v>7962</v>
      </c>
      <c r="I41" s="44">
        <v>179</v>
      </c>
      <c r="J41" s="44">
        <v>8815</v>
      </c>
      <c r="K41" s="44">
        <v>4</v>
      </c>
      <c r="L41" s="44">
        <v>480</v>
      </c>
      <c r="M41" s="44">
        <v>156</v>
      </c>
      <c r="N41" s="44">
        <v>217</v>
      </c>
      <c r="O41" s="44">
        <v>313</v>
      </c>
      <c r="P41" s="44">
        <v>13648</v>
      </c>
      <c r="Q41" s="44">
        <v>334</v>
      </c>
      <c r="R41" s="44">
        <v>15179</v>
      </c>
    </row>
    <row r="42" spans="1:18">
      <c r="A42" s="44" t="s">
        <v>85</v>
      </c>
      <c r="B42" s="44" t="s">
        <v>71</v>
      </c>
      <c r="C42" s="44">
        <v>43</v>
      </c>
      <c r="D42" s="44">
        <v>321</v>
      </c>
      <c r="E42" s="44">
        <v>14</v>
      </c>
      <c r="F42" s="44">
        <v>76</v>
      </c>
      <c r="G42" s="44">
        <v>117</v>
      </c>
      <c r="H42" s="44">
        <v>3750</v>
      </c>
      <c r="I42" s="44">
        <v>232</v>
      </c>
      <c r="J42" s="44">
        <v>4639</v>
      </c>
      <c r="K42" s="44">
        <v>97</v>
      </c>
      <c r="L42" s="44">
        <v>485</v>
      </c>
      <c r="M42" s="44">
        <v>24</v>
      </c>
      <c r="N42" s="44">
        <v>135</v>
      </c>
      <c r="O42" s="44">
        <v>215</v>
      </c>
      <c r="P42" s="44">
        <v>6622</v>
      </c>
      <c r="Q42" s="44">
        <v>442</v>
      </c>
      <c r="R42" s="44">
        <v>8174</v>
      </c>
    </row>
    <row r="43" spans="1:18">
      <c r="A43" s="44" t="s">
        <v>86</v>
      </c>
      <c r="B43" s="44" t="s">
        <v>71</v>
      </c>
      <c r="C43" s="44">
        <v>0</v>
      </c>
      <c r="D43" s="44">
        <v>104</v>
      </c>
      <c r="E43" s="44">
        <v>15</v>
      </c>
      <c r="F43" s="44">
        <v>31</v>
      </c>
      <c r="G43" s="44">
        <v>89</v>
      </c>
      <c r="H43" s="44">
        <v>2931</v>
      </c>
      <c r="I43" s="44">
        <v>38</v>
      </c>
      <c r="J43" s="44">
        <v>3281</v>
      </c>
      <c r="K43" s="44">
        <v>0</v>
      </c>
      <c r="L43" s="44">
        <v>185</v>
      </c>
      <c r="M43" s="44">
        <v>26</v>
      </c>
      <c r="N43" s="44">
        <v>45</v>
      </c>
      <c r="O43" s="44">
        <v>155</v>
      </c>
      <c r="P43" s="44">
        <v>4488</v>
      </c>
      <c r="Q43" s="44">
        <v>59</v>
      </c>
      <c r="R43" s="44">
        <v>5073</v>
      </c>
    </row>
    <row r="44" spans="1:18">
      <c r="A44" s="44" t="s">
        <v>87</v>
      </c>
      <c r="B44" s="44" t="s">
        <v>71</v>
      </c>
      <c r="C44" s="44">
        <v>190</v>
      </c>
      <c r="D44" s="44">
        <v>7338</v>
      </c>
      <c r="E44" s="44">
        <v>55</v>
      </c>
      <c r="F44" s="44">
        <v>410</v>
      </c>
      <c r="G44" s="44">
        <v>454</v>
      </c>
      <c r="H44" s="44">
        <v>8519</v>
      </c>
      <c r="I44" s="44">
        <v>350</v>
      </c>
      <c r="J44" s="44">
        <v>17727</v>
      </c>
      <c r="K44" s="44">
        <v>305</v>
      </c>
      <c r="L44" s="44">
        <v>10931</v>
      </c>
      <c r="M44" s="44">
        <v>88</v>
      </c>
      <c r="N44" s="44">
        <v>732</v>
      </c>
      <c r="O44" s="44">
        <v>767</v>
      </c>
      <c r="P44" s="44">
        <v>15159</v>
      </c>
      <c r="Q44" s="44">
        <v>572</v>
      </c>
      <c r="R44" s="44">
        <v>29200</v>
      </c>
    </row>
    <row r="45" spans="1:18">
      <c r="A45" s="44" t="s">
        <v>88</v>
      </c>
      <c r="B45" s="44" t="s">
        <v>71</v>
      </c>
      <c r="C45" s="44">
        <v>1</v>
      </c>
      <c r="D45" s="44">
        <v>296</v>
      </c>
      <c r="E45" s="44">
        <v>14</v>
      </c>
      <c r="F45" s="44">
        <v>2</v>
      </c>
      <c r="G45" s="44">
        <v>36</v>
      </c>
      <c r="H45" s="44">
        <v>2413</v>
      </c>
      <c r="I45" s="44">
        <v>20</v>
      </c>
      <c r="J45" s="44">
        <v>2783</v>
      </c>
      <c r="K45" s="44">
        <v>3</v>
      </c>
      <c r="L45" s="44">
        <v>463</v>
      </c>
      <c r="M45" s="44">
        <v>21</v>
      </c>
      <c r="N45" s="44">
        <v>8</v>
      </c>
      <c r="O45" s="44">
        <v>51</v>
      </c>
      <c r="P45" s="44">
        <v>3650</v>
      </c>
      <c r="Q45" s="44">
        <v>36</v>
      </c>
      <c r="R45" s="44">
        <v>4234</v>
      </c>
    </row>
    <row r="46" spans="1:18">
      <c r="A46" s="44" t="s">
        <v>89</v>
      </c>
      <c r="B46" s="44" t="s">
        <v>90</v>
      </c>
      <c r="C46" s="44">
        <v>0</v>
      </c>
      <c r="D46" s="44">
        <v>907</v>
      </c>
      <c r="E46" s="44">
        <v>0</v>
      </c>
      <c r="F46" s="44">
        <v>1</v>
      </c>
      <c r="G46" s="44">
        <v>7</v>
      </c>
      <c r="H46" s="44">
        <v>89</v>
      </c>
      <c r="I46" s="44">
        <v>8</v>
      </c>
      <c r="J46" s="44">
        <v>1038</v>
      </c>
      <c r="K46" s="44">
        <v>1</v>
      </c>
      <c r="L46" s="44">
        <v>1343</v>
      </c>
      <c r="M46" s="44">
        <v>0</v>
      </c>
      <c r="N46" s="44">
        <v>1</v>
      </c>
      <c r="O46" s="44">
        <v>17</v>
      </c>
      <c r="P46" s="44">
        <v>176</v>
      </c>
      <c r="Q46" s="44">
        <v>13</v>
      </c>
      <c r="R46" s="44">
        <v>1590</v>
      </c>
    </row>
    <row r="47" spans="1:18">
      <c r="A47" s="44" t="s">
        <v>91</v>
      </c>
      <c r="B47" s="44" t="s">
        <v>90</v>
      </c>
      <c r="C47" s="44">
        <v>36</v>
      </c>
      <c r="D47" s="44">
        <v>720</v>
      </c>
      <c r="E47" s="44">
        <v>5</v>
      </c>
      <c r="F47" s="44">
        <v>14</v>
      </c>
      <c r="G47" s="44">
        <v>30</v>
      </c>
      <c r="H47" s="44">
        <v>1055</v>
      </c>
      <c r="I47" s="44">
        <v>21</v>
      </c>
      <c r="J47" s="44">
        <v>1883</v>
      </c>
      <c r="K47" s="44">
        <v>60</v>
      </c>
      <c r="L47" s="44">
        <v>1324</v>
      </c>
      <c r="M47" s="44">
        <v>13</v>
      </c>
      <c r="N47" s="44">
        <v>22</v>
      </c>
      <c r="O47" s="44">
        <v>47</v>
      </c>
      <c r="P47" s="44">
        <v>1658</v>
      </c>
      <c r="Q47" s="44">
        <v>66</v>
      </c>
      <c r="R47" s="44">
        <v>3192</v>
      </c>
    </row>
    <row r="48" spans="1:18">
      <c r="A48" s="44" t="s">
        <v>92</v>
      </c>
      <c r="B48" s="44" t="s">
        <v>90</v>
      </c>
      <c r="C48" s="44">
        <v>91</v>
      </c>
      <c r="D48" s="44">
        <v>65</v>
      </c>
      <c r="E48" s="44">
        <v>5</v>
      </c>
      <c r="F48" s="44">
        <v>20</v>
      </c>
      <c r="G48" s="44">
        <v>34</v>
      </c>
      <c r="H48" s="44">
        <v>1016</v>
      </c>
      <c r="I48" s="44">
        <v>70</v>
      </c>
      <c r="J48" s="44">
        <v>1316</v>
      </c>
      <c r="K48" s="44">
        <v>281</v>
      </c>
      <c r="L48" s="44">
        <v>285</v>
      </c>
      <c r="M48" s="44">
        <v>29</v>
      </c>
      <c r="N48" s="44">
        <v>98</v>
      </c>
      <c r="O48" s="44">
        <v>130</v>
      </c>
      <c r="P48" s="44">
        <v>4529</v>
      </c>
      <c r="Q48" s="44">
        <v>256</v>
      </c>
      <c r="R48" s="44">
        <v>5671</v>
      </c>
    </row>
    <row r="49" spans="1:18">
      <c r="A49" s="44" t="s">
        <v>93</v>
      </c>
      <c r="B49" s="44" t="s">
        <v>90</v>
      </c>
      <c r="C49" s="44">
        <v>387</v>
      </c>
      <c r="D49" s="44">
        <v>324</v>
      </c>
      <c r="E49" s="44">
        <v>73</v>
      </c>
      <c r="F49" s="44">
        <v>115</v>
      </c>
      <c r="G49" s="44">
        <v>250</v>
      </c>
      <c r="H49" s="44">
        <v>8047</v>
      </c>
      <c r="I49" s="44">
        <v>228</v>
      </c>
      <c r="J49" s="44">
        <v>9622</v>
      </c>
      <c r="K49" s="44">
        <v>696</v>
      </c>
      <c r="L49" s="44">
        <v>590</v>
      </c>
      <c r="M49" s="44">
        <v>123</v>
      </c>
      <c r="N49" s="44">
        <v>227</v>
      </c>
      <c r="O49" s="44">
        <v>446</v>
      </c>
      <c r="P49" s="44">
        <v>14254</v>
      </c>
      <c r="Q49" s="44">
        <v>499</v>
      </c>
      <c r="R49" s="44">
        <v>17187</v>
      </c>
    </row>
    <row r="50" spans="1:18">
      <c r="A50" s="44" t="s">
        <v>94</v>
      </c>
      <c r="B50" s="44" t="s">
        <v>90</v>
      </c>
      <c r="C50" s="44">
        <v>57</v>
      </c>
      <c r="D50" s="44">
        <v>77</v>
      </c>
      <c r="E50" s="44">
        <v>89</v>
      </c>
      <c r="F50" s="44">
        <v>43</v>
      </c>
      <c r="G50" s="44">
        <v>87</v>
      </c>
      <c r="H50" s="44">
        <v>2628</v>
      </c>
      <c r="I50" s="44">
        <v>176</v>
      </c>
      <c r="J50" s="44">
        <v>3182</v>
      </c>
      <c r="K50" s="44">
        <v>114</v>
      </c>
      <c r="L50" s="44">
        <v>214</v>
      </c>
      <c r="M50" s="44">
        <v>150</v>
      </c>
      <c r="N50" s="44">
        <v>77</v>
      </c>
      <c r="O50" s="44">
        <v>155</v>
      </c>
      <c r="P50" s="44">
        <v>4496</v>
      </c>
      <c r="Q50" s="44">
        <v>286</v>
      </c>
      <c r="R50" s="44">
        <v>5536</v>
      </c>
    </row>
    <row r="51" spans="1:18">
      <c r="A51" s="44" t="s">
        <v>95</v>
      </c>
      <c r="B51" s="44" t="s">
        <v>90</v>
      </c>
      <c r="C51" s="44">
        <v>20</v>
      </c>
      <c r="D51" s="44">
        <v>259</v>
      </c>
      <c r="E51" s="44">
        <v>33</v>
      </c>
      <c r="F51" s="44">
        <v>23</v>
      </c>
      <c r="G51" s="44">
        <v>39</v>
      </c>
      <c r="H51" s="44">
        <v>2818</v>
      </c>
      <c r="I51" s="44">
        <v>171</v>
      </c>
      <c r="J51" s="44">
        <v>3457</v>
      </c>
      <c r="K51" s="44">
        <v>45</v>
      </c>
      <c r="L51" s="44">
        <v>531</v>
      </c>
      <c r="M51" s="44">
        <v>54</v>
      </c>
      <c r="N51" s="44">
        <v>39</v>
      </c>
      <c r="O51" s="44">
        <v>78</v>
      </c>
      <c r="P51" s="44">
        <v>4897</v>
      </c>
      <c r="Q51" s="44">
        <v>277</v>
      </c>
      <c r="R51" s="44">
        <v>6099</v>
      </c>
    </row>
    <row r="52" spans="1:18">
      <c r="A52" s="44" t="s">
        <v>96</v>
      </c>
      <c r="B52" s="44" t="s">
        <v>90</v>
      </c>
      <c r="C52" s="44">
        <v>60</v>
      </c>
      <c r="D52" s="44">
        <v>177</v>
      </c>
      <c r="E52" s="44">
        <v>7</v>
      </c>
      <c r="F52" s="44">
        <v>25</v>
      </c>
      <c r="G52" s="44">
        <v>91</v>
      </c>
      <c r="H52" s="44">
        <v>2992</v>
      </c>
      <c r="I52" s="44">
        <v>76</v>
      </c>
      <c r="J52" s="44">
        <v>3518</v>
      </c>
      <c r="K52" s="44">
        <v>135</v>
      </c>
      <c r="L52" s="44">
        <v>361</v>
      </c>
      <c r="M52" s="44">
        <v>15</v>
      </c>
      <c r="N52" s="44">
        <v>37</v>
      </c>
      <c r="O52" s="44">
        <v>152</v>
      </c>
      <c r="P52" s="44">
        <v>5261</v>
      </c>
      <c r="Q52" s="44">
        <v>163</v>
      </c>
      <c r="R52" s="44">
        <v>6281</v>
      </c>
    </row>
    <row r="53" spans="1:18">
      <c r="A53" s="44" t="s">
        <v>97</v>
      </c>
      <c r="B53" s="44" t="s">
        <v>90</v>
      </c>
      <c r="C53" s="44">
        <v>217</v>
      </c>
      <c r="D53" s="44">
        <v>547</v>
      </c>
      <c r="E53" s="44">
        <v>24</v>
      </c>
      <c r="F53" s="44">
        <v>50</v>
      </c>
      <c r="G53" s="44">
        <v>89</v>
      </c>
      <c r="H53" s="44">
        <v>4792</v>
      </c>
      <c r="I53" s="44">
        <v>259</v>
      </c>
      <c r="J53" s="44">
        <v>5993</v>
      </c>
      <c r="K53" s="44">
        <v>467</v>
      </c>
      <c r="L53" s="44">
        <v>894</v>
      </c>
      <c r="M53" s="44">
        <v>45</v>
      </c>
      <c r="N53" s="44">
        <v>84</v>
      </c>
      <c r="O53" s="44">
        <v>150</v>
      </c>
      <c r="P53" s="44">
        <v>8157</v>
      </c>
      <c r="Q53" s="44">
        <v>431</v>
      </c>
      <c r="R53" s="44">
        <v>10254</v>
      </c>
    </row>
    <row r="54" spans="1:18">
      <c r="A54" s="44" t="s">
        <v>98</v>
      </c>
      <c r="B54" s="44" t="s">
        <v>90</v>
      </c>
      <c r="C54" s="44">
        <v>151</v>
      </c>
      <c r="D54" s="44">
        <v>141</v>
      </c>
      <c r="E54" s="44">
        <v>19</v>
      </c>
      <c r="F54" s="44">
        <v>69</v>
      </c>
      <c r="G54" s="44">
        <v>93</v>
      </c>
      <c r="H54" s="44">
        <v>2792</v>
      </c>
      <c r="I54" s="44">
        <v>97</v>
      </c>
      <c r="J54" s="44">
        <v>3408</v>
      </c>
      <c r="K54" s="44">
        <v>301</v>
      </c>
      <c r="L54" s="44">
        <v>236</v>
      </c>
      <c r="M54" s="44">
        <v>28</v>
      </c>
      <c r="N54" s="44">
        <v>116</v>
      </c>
      <c r="O54" s="44">
        <v>149</v>
      </c>
      <c r="P54" s="44">
        <v>4684</v>
      </c>
      <c r="Q54" s="44">
        <v>179</v>
      </c>
      <c r="R54" s="44">
        <v>5780</v>
      </c>
    </row>
    <row r="55" spans="1:18">
      <c r="A55" s="44" t="s">
        <v>99</v>
      </c>
      <c r="B55" s="44" t="s">
        <v>90</v>
      </c>
      <c r="C55" s="44">
        <v>150</v>
      </c>
      <c r="D55" s="44">
        <v>403</v>
      </c>
      <c r="E55" s="44">
        <v>24</v>
      </c>
      <c r="F55" s="44">
        <v>35</v>
      </c>
      <c r="G55" s="44">
        <v>119</v>
      </c>
      <c r="H55" s="44">
        <v>3782</v>
      </c>
      <c r="I55" s="44">
        <v>556</v>
      </c>
      <c r="J55" s="44">
        <v>5168</v>
      </c>
      <c r="K55" s="44">
        <v>331</v>
      </c>
      <c r="L55" s="44">
        <v>725</v>
      </c>
      <c r="M55" s="44">
        <v>35</v>
      </c>
      <c r="N55" s="44">
        <v>74</v>
      </c>
      <c r="O55" s="44">
        <v>196</v>
      </c>
      <c r="P55" s="44">
        <v>6881</v>
      </c>
      <c r="Q55" s="44">
        <v>1051</v>
      </c>
      <c r="R55" s="44">
        <v>9466</v>
      </c>
    </row>
    <row r="56" spans="1:18">
      <c r="A56" s="44" t="s">
        <v>100</v>
      </c>
      <c r="B56" s="44" t="s">
        <v>90</v>
      </c>
      <c r="C56" s="44">
        <v>366</v>
      </c>
      <c r="D56" s="44">
        <v>1195</v>
      </c>
      <c r="E56" s="44">
        <v>53</v>
      </c>
      <c r="F56" s="44">
        <v>291</v>
      </c>
      <c r="G56" s="44">
        <v>392</v>
      </c>
      <c r="H56" s="44">
        <v>10773</v>
      </c>
      <c r="I56" s="44">
        <v>220</v>
      </c>
      <c r="J56" s="44">
        <v>13504</v>
      </c>
      <c r="K56" s="44">
        <v>687</v>
      </c>
      <c r="L56" s="44">
        <v>1994</v>
      </c>
      <c r="M56" s="44">
        <v>93</v>
      </c>
      <c r="N56" s="44">
        <v>618</v>
      </c>
      <c r="O56" s="44">
        <v>729</v>
      </c>
      <c r="P56" s="44">
        <v>21036</v>
      </c>
      <c r="Q56" s="44">
        <v>452</v>
      </c>
      <c r="R56" s="44">
        <v>25992</v>
      </c>
    </row>
    <row r="57" spans="1:18">
      <c r="A57" s="44" t="s">
        <v>101</v>
      </c>
      <c r="B57" s="44" t="s">
        <v>90</v>
      </c>
      <c r="C57" s="44">
        <v>136</v>
      </c>
      <c r="D57" s="44">
        <v>975</v>
      </c>
      <c r="E57" s="44">
        <v>28</v>
      </c>
      <c r="F57" s="44">
        <v>297</v>
      </c>
      <c r="G57" s="44">
        <v>288</v>
      </c>
      <c r="H57" s="44">
        <v>3603</v>
      </c>
      <c r="I57" s="44">
        <v>420</v>
      </c>
      <c r="J57" s="44">
        <v>5866</v>
      </c>
      <c r="K57" s="44">
        <v>375</v>
      </c>
      <c r="L57" s="44">
        <v>1440</v>
      </c>
      <c r="M57" s="44">
        <v>44</v>
      </c>
      <c r="N57" s="44">
        <v>563</v>
      </c>
      <c r="O57" s="44">
        <v>515</v>
      </c>
      <c r="P57" s="44">
        <v>6188</v>
      </c>
      <c r="Q57" s="44">
        <v>803</v>
      </c>
      <c r="R57" s="44">
        <v>10122</v>
      </c>
    </row>
    <row r="58" spans="1:18">
      <c r="A58" s="44" t="s">
        <v>102</v>
      </c>
      <c r="B58" s="44" t="s">
        <v>90</v>
      </c>
      <c r="C58" s="44">
        <v>168</v>
      </c>
      <c r="D58" s="44">
        <v>1554</v>
      </c>
      <c r="E58" s="44">
        <v>14</v>
      </c>
      <c r="F58" s="44">
        <v>265</v>
      </c>
      <c r="G58" s="44">
        <v>165</v>
      </c>
      <c r="H58" s="44">
        <v>5055</v>
      </c>
      <c r="I58" s="44">
        <v>451</v>
      </c>
      <c r="J58" s="44">
        <v>7735</v>
      </c>
      <c r="K58" s="44">
        <v>372</v>
      </c>
      <c r="L58" s="44">
        <v>2103</v>
      </c>
      <c r="M58" s="44">
        <v>31</v>
      </c>
      <c r="N58" s="44">
        <v>476</v>
      </c>
      <c r="O58" s="44">
        <v>286</v>
      </c>
      <c r="P58" s="44">
        <v>8904</v>
      </c>
      <c r="Q58" s="44">
        <v>860</v>
      </c>
      <c r="R58" s="44">
        <v>13151</v>
      </c>
    </row>
    <row r="59" spans="1:18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57 - UG HCT by Gender and</vt:lpstr>
      <vt:lpstr>PIVOT</vt:lpstr>
      <vt:lpstr>DATA</vt:lpstr>
      <vt:lpstr>JETSET</vt:lpstr>
      <vt:lpstr>'Table 57 - UG HCT by Gender and'!Print_Area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hunter schroer</cp:lastModifiedBy>
  <cp:lastPrinted>2008-05-28T15:26:44Z</cp:lastPrinted>
  <dcterms:created xsi:type="dcterms:W3CDTF">2003-06-19T20:28:09Z</dcterms:created>
  <dcterms:modified xsi:type="dcterms:W3CDTF">2012-07-31T21:04:05Z</dcterms:modified>
</cp:coreProperties>
</file>