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101 - Hist Trend in 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<sst xmlns="http://schemas.openxmlformats.org/spreadsheetml/2006/main" count="74" uniqueCount="73">
  <si>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</si>
  <si>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</si>
  <si>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</si>
  <si>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</si>
  <si>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</si>
  <si>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</si>
  <si>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</si>
  <si>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</si>
  <si>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</si>
  <si>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</si>
  <si>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</si>
  <si>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</si>
  <si>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</si>
  <si>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</si>
  <si>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</si>
  <si>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</si>
  <si>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</si>
  <si>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</si>
  <si>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</si>
  <si>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</si>
  <si>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</si>
  <si>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</si>
  <si>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</si>
  <si>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</si>
  <si>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</si>
  <si>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</si>
  <si>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</si>
  <si>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</si>
  <si>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</si>
  <si>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</si>
  <si>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</si>
  <si>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</si>
  <si>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</si>
  <si>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</si>
  <si>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</si>
  <si>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</si>
  <si>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</si>
  <si>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</si>
  <si>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</si>
  <si>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</si>
  <si>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 xml:space="preserve">11  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</si>
  <si>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</si>
  <si>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</si>
  <si>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</si>
  <si>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</si>
  <si>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</si>
  <si>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</si>
  <si>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</si>
  <si>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</si>
  <si>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</si>
  <si>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</si>
  <si>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</si>
  <si>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</si>
  <si>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</si>
  <si>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</si>
  <si>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</si>
  <si>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</si>
  <si>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</si>
  <si>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 xml:space="preserve">20 </t>
  </si>
  <si>
    <t>AVOCATIONAL</t>
  </si>
  <si>
    <t xml:space="preserve">HISTORICAL TREND IN ASSOCIATE DEGREES CONFERRED BY PUBLIC AND INDEPENDENT </t>
  </si>
  <si>
    <t>STATE TOTAL</t>
  </si>
  <si>
    <t>ENG./SCIENCE-REL.TECH.</t>
  </si>
  <si>
    <t>Total</t>
  </si>
  <si>
    <t>SOURCE:  IPEDS C, Completions</t>
  </si>
  <si>
    <t>FY02</t>
  </si>
  <si>
    <t>TABLE 101</t>
  </si>
  <si>
    <t>FY03</t>
  </si>
  <si>
    <t>FY04</t>
  </si>
  <si>
    <t>FY05</t>
  </si>
  <si>
    <t>FY06</t>
  </si>
  <si>
    <t>OTHER</t>
  </si>
  <si>
    <t>INSTITUTIONS, BY DISCIPLINE AREAS, FY 1981, FY 2002-FY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</si>
</sst>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0" xfId="0" applyFont="1" applyAlignment="1">
      <alignment/>
    </xf>
    <xf numFmtId="0" fontId="4" fillId="0" borderId="2" xfId="0" applyFont="1" applyAlignment="1">
      <alignment/>
    </xf>
    <xf numFmtId="0" fontId="4" fillId="0" borderId="1" xfId="0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4" xfId="0" applyFont="1" applyAlignment="1">
      <alignment/>
    </xf>
    <xf numFmtId="0" fontId="4" fillId="0" borderId="5" xfId="0" applyFont="1" applyAlignment="1">
      <alignment/>
    </xf>
    <xf numFmtId="3" fontId="4" fillId="0" borderId="0" xfId="0" applyNumberFormat="1" applyFont="1" applyAlignment="1">
      <alignment/>
    </xf>
    <xf numFmtId="0" fontId="4" fillId="0" borderId="3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showOutlineSymbols="0" zoomScale="87" zoomScaleNormal="87" workbookViewId="0" topLeftCell="A1">
      <selection activeCell="W1" sqref="W1:W16384"/>
    </sheetView>
  </sheetViews>
  <sheetFormatPr defaultColWidth="9.00390625" defaultRowHeight="15.75"/>
  <cols>
    <col min="1" max="1" width="2.75390625" style="4" customWidth="1"/>
    <col min="2" max="2" width="17.75390625" style="4" customWidth="1"/>
    <col min="3" max="3" width="4.75390625" style="4" customWidth="1"/>
    <col min="4" max="23" width="4.75390625" style="4" hidden="1" customWidth="1"/>
    <col min="24" max="26" width="4.625" style="4" customWidth="1"/>
    <col min="27" max="27" width="5.625" style="4" customWidth="1"/>
    <col min="28" max="28" width="5.00390625" style="4" bestFit="1" customWidth="1"/>
    <col min="29" max="253" width="9.75390625" style="4" customWidth="1"/>
    <col min="254" max="16384" width="9.75390625" style="0" customWidth="1"/>
  </cols>
  <sheetData>
    <row r="1" ht="12.75" customHeight="1">
      <c r="A1" s="2" t="s">
        <v>66</v>
      </c>
    </row>
    <row r="2" ht="12.75" customHeight="1">
      <c r="A2" s="2" t="s">
        <v>60</v>
      </c>
    </row>
    <row r="3" ht="12.75" customHeight="1">
      <c r="A3" s="2" t="s">
        <v>72</v>
      </c>
    </row>
    <row r="4" spans="24:28" ht="12.75" customHeight="1" thickBot="1">
      <c r="X4" s="15"/>
      <c r="Y4" s="15"/>
      <c r="Z4" s="15"/>
      <c r="AA4" s="15"/>
      <c r="AB4" s="15"/>
    </row>
    <row r="5" spans="1:23" ht="12.75" customHeight="1" thickTop="1">
      <c r="A5" s="6"/>
      <c r="B5" s="6"/>
      <c r="C5" s="6"/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0"/>
      <c r="S5" s="6"/>
      <c r="T5" s="6"/>
      <c r="U5" s="18"/>
      <c r="V5" s="6"/>
      <c r="W5" s="6"/>
    </row>
    <row r="6" spans="3:28" ht="12.75" customHeight="1">
      <c r="C6" s="14" t="s">
        <v>0</v>
      </c>
      <c r="D6" s="12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2" t="s">
        <v>15</v>
      </c>
      <c r="S6" s="14" t="s">
        <v>16</v>
      </c>
      <c r="T6" s="13" t="s">
        <v>17</v>
      </c>
      <c r="U6" s="19" t="s">
        <v>18</v>
      </c>
      <c r="V6" s="13" t="s">
        <v>19</v>
      </c>
      <c r="W6" s="13" t="s">
        <v>20</v>
      </c>
      <c r="X6" s="16" t="s">
        <v>65</v>
      </c>
      <c r="Y6" s="16" t="s">
        <v>67</v>
      </c>
      <c r="Z6" s="16" t="s">
        <v>68</v>
      </c>
      <c r="AA6" s="16" t="s">
        <v>69</v>
      </c>
      <c r="AB6" s="16" t="s">
        <v>70</v>
      </c>
    </row>
    <row r="7" spans="1:23" ht="12.75" customHeight="1">
      <c r="A7" s="5"/>
      <c r="B7" s="5"/>
      <c r="C7" s="5"/>
      <c r="D7" s="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9"/>
      <c r="S7" s="5"/>
      <c r="T7" s="5"/>
      <c r="U7" s="20"/>
      <c r="V7" s="5"/>
      <c r="W7" s="5"/>
    </row>
    <row r="8" spans="1:21" ht="12.75" customHeight="1">
      <c r="A8" s="1" t="s">
        <v>61</v>
      </c>
      <c r="D8" s="8"/>
      <c r="R8" s="8"/>
      <c r="U8" s="21"/>
    </row>
    <row r="9" spans="1:28" ht="12.75" customHeight="1">
      <c r="A9" s="1" t="s">
        <v>21</v>
      </c>
      <c r="B9" s="1" t="s">
        <v>22</v>
      </c>
      <c r="C9" s="11">
        <v>0</v>
      </c>
      <c r="D9" s="7">
        <v>0</v>
      </c>
      <c r="E9" s="11">
        <v>107</v>
      </c>
      <c r="F9" s="11">
        <v>118</v>
      </c>
      <c r="G9" s="11">
        <v>117</v>
      </c>
      <c r="H9" s="11">
        <v>89</v>
      </c>
      <c r="I9" s="11">
        <v>77</v>
      </c>
      <c r="J9" s="11">
        <v>74</v>
      </c>
      <c r="K9" s="11">
        <v>48</v>
      </c>
      <c r="L9" s="11">
        <v>53</v>
      </c>
      <c r="M9" s="11">
        <v>57</v>
      </c>
      <c r="N9" s="11">
        <v>57</v>
      </c>
      <c r="O9" s="11">
        <v>51</v>
      </c>
      <c r="P9" s="11">
        <v>48</v>
      </c>
      <c r="Q9" s="11">
        <v>48</v>
      </c>
      <c r="R9" s="7">
        <v>53</v>
      </c>
      <c r="S9" s="11">
        <v>81</v>
      </c>
      <c r="T9" s="11">
        <v>111</v>
      </c>
      <c r="U9" s="22">
        <v>75</v>
      </c>
      <c r="V9" s="11">
        <v>113</v>
      </c>
      <c r="W9" s="11">
        <v>94</v>
      </c>
      <c r="X9" s="11">
        <v>83</v>
      </c>
      <c r="Y9" s="11">
        <v>63</v>
      </c>
      <c r="Z9" s="4">
        <f>1+4+1+1+6+3+2+1+15+11+1+5+7+4+1+8+1+7+3</f>
        <v>82</v>
      </c>
      <c r="AA9" s="4">
        <v>84</v>
      </c>
      <c r="AB9" s="23">
        <v>80</v>
      </c>
    </row>
    <row r="10" spans="1:28" ht="12.75" customHeight="1">
      <c r="A10" s="1" t="s">
        <v>23</v>
      </c>
      <c r="B10" s="1" t="s">
        <v>24</v>
      </c>
      <c r="C10" s="11">
        <v>1335</v>
      </c>
      <c r="D10" s="7">
        <v>1395</v>
      </c>
      <c r="E10" s="11">
        <v>1361</v>
      </c>
      <c r="F10" s="11">
        <v>1381</v>
      </c>
      <c r="G10" s="11">
        <v>1294</v>
      </c>
      <c r="H10" s="11">
        <v>1125</v>
      </c>
      <c r="I10" s="11">
        <v>1136</v>
      </c>
      <c r="J10" s="11">
        <v>1071</v>
      </c>
      <c r="K10" s="11">
        <v>1170</v>
      </c>
      <c r="L10" s="11">
        <v>1054</v>
      </c>
      <c r="M10" s="11">
        <v>1122</v>
      </c>
      <c r="N10" s="11">
        <v>924</v>
      </c>
      <c r="O10" s="11">
        <v>909</v>
      </c>
      <c r="P10" s="11">
        <v>960</v>
      </c>
      <c r="Q10" s="11">
        <v>965</v>
      </c>
      <c r="R10" s="7">
        <v>927</v>
      </c>
      <c r="S10" s="11">
        <v>818</v>
      </c>
      <c r="T10" s="11">
        <v>1019</v>
      </c>
      <c r="U10" s="22">
        <v>1031</v>
      </c>
      <c r="V10" s="11">
        <v>959</v>
      </c>
      <c r="W10" s="11">
        <v>1112</v>
      </c>
      <c r="X10" s="11">
        <v>1109</v>
      </c>
      <c r="Y10" s="11">
        <v>831</v>
      </c>
      <c r="Z10" s="4">
        <f>1+10+5+14+12+23+9+7+1+2+25+42+15+11+2+20+20+6+20+9+2+2+1+19+2+9+6+2+4+2+6+9+2+1+2+1+2+5+6+1+2+9+1+3+7+2+6+5+8+2+7+10+5+4+23+2+8+3+12+3+6+39+12+1+1+8+6+5+15+4+5+67+14+15+3+3+1+7+1+26+2+1+3+1+4+4</f>
        <v>714</v>
      </c>
      <c r="AA10" s="4">
        <v>791</v>
      </c>
      <c r="AB10" s="24">
        <v>706</v>
      </c>
    </row>
    <row r="11" spans="1:28" ht="12.75" customHeight="1">
      <c r="A11" s="1" t="s">
        <v>25</v>
      </c>
      <c r="B11" s="1" t="s">
        <v>26</v>
      </c>
      <c r="C11" s="11">
        <v>0</v>
      </c>
      <c r="D11" s="7">
        <v>0</v>
      </c>
      <c r="E11" s="11">
        <v>16</v>
      </c>
      <c r="F11" s="11">
        <v>13</v>
      </c>
      <c r="G11" s="11">
        <v>9</v>
      </c>
      <c r="H11" s="11">
        <v>13</v>
      </c>
      <c r="I11" s="11">
        <v>12</v>
      </c>
      <c r="J11" s="11">
        <v>15</v>
      </c>
      <c r="K11" s="11">
        <v>21</v>
      </c>
      <c r="L11" s="11">
        <v>9</v>
      </c>
      <c r="M11" s="11">
        <v>14</v>
      </c>
      <c r="N11" s="11">
        <v>16</v>
      </c>
      <c r="O11" s="11">
        <v>13</v>
      </c>
      <c r="P11" s="11">
        <v>16</v>
      </c>
      <c r="Q11" s="11">
        <v>13</v>
      </c>
      <c r="R11" s="7">
        <v>16</v>
      </c>
      <c r="S11" s="11">
        <v>13</v>
      </c>
      <c r="T11" s="11">
        <v>6</v>
      </c>
      <c r="U11" s="22">
        <v>15</v>
      </c>
      <c r="V11" s="11">
        <v>14</v>
      </c>
      <c r="W11" s="11">
        <v>22</v>
      </c>
      <c r="X11" s="11">
        <v>26</v>
      </c>
      <c r="Y11" s="11">
        <v>74</v>
      </c>
      <c r="Z11" s="4">
        <f>15+27+4+6+3+2+2+2+2</f>
        <v>63</v>
      </c>
      <c r="AA11" s="4">
        <v>63</v>
      </c>
      <c r="AB11" s="4">
        <v>56</v>
      </c>
    </row>
    <row r="12" spans="1:28" ht="12.75" customHeight="1">
      <c r="A12" s="1" t="s">
        <v>27</v>
      </c>
      <c r="B12" s="1" t="s">
        <v>28</v>
      </c>
      <c r="C12" s="11">
        <v>0</v>
      </c>
      <c r="D12" s="7">
        <v>0</v>
      </c>
      <c r="E12" s="11">
        <v>75</v>
      </c>
      <c r="F12" s="11">
        <v>132</v>
      </c>
      <c r="G12" s="11">
        <v>119</v>
      </c>
      <c r="H12" s="11">
        <v>97</v>
      </c>
      <c r="I12" s="11">
        <v>129</v>
      </c>
      <c r="J12" s="11">
        <v>106</v>
      </c>
      <c r="K12" s="11">
        <v>116</v>
      </c>
      <c r="L12" s="11">
        <v>87</v>
      </c>
      <c r="M12" s="11">
        <v>106</v>
      </c>
      <c r="N12" s="11">
        <v>86</v>
      </c>
      <c r="O12" s="11">
        <v>73</v>
      </c>
      <c r="P12" s="11">
        <v>48</v>
      </c>
      <c r="Q12" s="11">
        <v>87</v>
      </c>
      <c r="R12" s="7">
        <v>65</v>
      </c>
      <c r="S12" s="11">
        <v>53</v>
      </c>
      <c r="T12" s="11">
        <v>78</v>
      </c>
      <c r="U12" s="22">
        <v>69</v>
      </c>
      <c r="V12" s="11">
        <v>126</v>
      </c>
      <c r="W12" s="11">
        <v>139</v>
      </c>
      <c r="X12" s="11">
        <v>176</v>
      </c>
      <c r="Y12" s="11">
        <v>561</v>
      </c>
      <c r="Z12" s="4">
        <f>2+5+6+1+8+9+5+5+37+30+10+3+2+17+2+19+2+13+1+19+3+10+36+11+5+4+15+12+19+19+7+18+16+7+27+2+15+12+5+17+3+21+7+4</f>
        <v>491</v>
      </c>
      <c r="AA12" s="4">
        <v>396</v>
      </c>
      <c r="AB12" s="4">
        <v>296</v>
      </c>
    </row>
    <row r="13" spans="1:28" ht="12.75" customHeight="1">
      <c r="A13" s="1" t="s">
        <v>29</v>
      </c>
      <c r="B13" s="1" t="s">
        <v>30</v>
      </c>
      <c r="C13" s="11">
        <v>0</v>
      </c>
      <c r="D13" s="7">
        <v>0</v>
      </c>
      <c r="E13" s="11">
        <v>33</v>
      </c>
      <c r="F13" s="11">
        <v>26</v>
      </c>
      <c r="G13" s="11">
        <v>39</v>
      </c>
      <c r="H13" s="11">
        <v>36</v>
      </c>
      <c r="I13" s="11">
        <v>41</v>
      </c>
      <c r="J13" s="11">
        <v>41</v>
      </c>
      <c r="K13" s="11">
        <v>50</v>
      </c>
      <c r="L13" s="11">
        <v>80</v>
      </c>
      <c r="M13" s="11">
        <v>48</v>
      </c>
      <c r="N13" s="11">
        <v>47</v>
      </c>
      <c r="O13" s="11">
        <v>40</v>
      </c>
      <c r="P13" s="11">
        <v>36</v>
      </c>
      <c r="Q13" s="11">
        <v>26</v>
      </c>
      <c r="R13" s="7">
        <v>28</v>
      </c>
      <c r="S13" s="11">
        <v>16</v>
      </c>
      <c r="T13" s="11">
        <v>43</v>
      </c>
      <c r="U13" s="22">
        <v>37</v>
      </c>
      <c r="V13" s="11">
        <v>28</v>
      </c>
      <c r="W13" s="11">
        <v>32</v>
      </c>
      <c r="X13" s="11">
        <v>25</v>
      </c>
      <c r="Y13" s="11">
        <v>75</v>
      </c>
      <c r="Z13" s="4">
        <f>3+1+21+2+13+4+1+2+1+10+14+2</f>
        <v>74</v>
      </c>
      <c r="AA13" s="4">
        <v>77</v>
      </c>
      <c r="AB13" s="4">
        <v>45</v>
      </c>
    </row>
    <row r="14" spans="1:28" ht="12.75" customHeight="1">
      <c r="A14" s="1" t="s">
        <v>31</v>
      </c>
      <c r="B14" s="1" t="s">
        <v>32</v>
      </c>
      <c r="C14" s="11">
        <v>0</v>
      </c>
      <c r="D14" s="7">
        <v>0</v>
      </c>
      <c r="E14" s="11">
        <v>64</v>
      </c>
      <c r="F14" s="11">
        <v>46</v>
      </c>
      <c r="G14" s="11">
        <v>50</v>
      </c>
      <c r="H14" s="11">
        <v>39</v>
      </c>
      <c r="I14" s="11">
        <v>25</v>
      </c>
      <c r="J14" s="11">
        <v>32</v>
      </c>
      <c r="K14" s="11">
        <v>26</v>
      </c>
      <c r="L14" s="11">
        <v>33</v>
      </c>
      <c r="M14" s="11">
        <v>36</v>
      </c>
      <c r="N14" s="11">
        <v>20</v>
      </c>
      <c r="O14" s="11">
        <v>35</v>
      </c>
      <c r="P14" s="11">
        <v>34</v>
      </c>
      <c r="Q14" s="11">
        <v>35</v>
      </c>
      <c r="R14" s="7">
        <v>24</v>
      </c>
      <c r="S14" s="11">
        <v>9</v>
      </c>
      <c r="T14" s="11">
        <v>21</v>
      </c>
      <c r="U14" s="22">
        <v>16</v>
      </c>
      <c r="V14" s="11">
        <v>24</v>
      </c>
      <c r="W14" s="11">
        <v>25</v>
      </c>
      <c r="X14" s="11">
        <v>28</v>
      </c>
      <c r="Y14" s="11">
        <v>28</v>
      </c>
      <c r="Z14" s="4">
        <f>3+1+3+4+2+4+8+2+4</f>
        <v>31</v>
      </c>
      <c r="AA14" s="4">
        <v>17</v>
      </c>
      <c r="AB14" s="4">
        <v>17</v>
      </c>
    </row>
    <row r="15" spans="1:28" ht="12.75" customHeight="1">
      <c r="A15" s="1" t="s">
        <v>33</v>
      </c>
      <c r="B15" s="2" t="s">
        <v>62</v>
      </c>
      <c r="C15" s="11">
        <v>630</v>
      </c>
      <c r="D15" s="7">
        <v>722</v>
      </c>
      <c r="E15" s="11">
        <v>510</v>
      </c>
      <c r="F15" s="11">
        <v>514</v>
      </c>
      <c r="G15" s="11">
        <v>645</v>
      </c>
      <c r="H15" s="11">
        <v>558</v>
      </c>
      <c r="I15" s="11">
        <v>507</v>
      </c>
      <c r="J15" s="11">
        <v>517</v>
      </c>
      <c r="K15" s="11">
        <v>525</v>
      </c>
      <c r="L15" s="11">
        <v>434</v>
      </c>
      <c r="M15" s="11">
        <v>404</v>
      </c>
      <c r="N15" s="11">
        <v>388</v>
      </c>
      <c r="O15" s="11">
        <v>288</v>
      </c>
      <c r="P15" s="11">
        <v>381</v>
      </c>
      <c r="Q15" s="11">
        <v>310</v>
      </c>
      <c r="R15" s="7">
        <v>372</v>
      </c>
      <c r="S15" s="11">
        <v>325</v>
      </c>
      <c r="T15" s="11">
        <v>433</v>
      </c>
      <c r="U15" s="22">
        <v>369</v>
      </c>
      <c r="V15" s="11">
        <v>427</v>
      </c>
      <c r="W15" s="11">
        <v>403</v>
      </c>
      <c r="X15" s="11">
        <v>420</v>
      </c>
      <c r="Y15" s="11">
        <v>365</v>
      </c>
      <c r="Z15" s="4">
        <f>3+4+4+3+5+2+10+3+3+5+1+3+1+10+1+8+12+6+7+5+2+3+18+6+2+32+1+5+3+2+1+7+6+2+8+6+1+3+17+1+1+2+4+7+11+4+12+7+1+4+8+7+5+9+12+5+1+17+3+2+4+2+4+11+5+1</f>
        <v>371</v>
      </c>
      <c r="AA15" s="4">
        <v>380</v>
      </c>
      <c r="AB15" s="4">
        <f>286+17</f>
        <v>303</v>
      </c>
    </row>
    <row r="16" spans="1:28" ht="12.75" customHeight="1">
      <c r="A16" s="1" t="s">
        <v>34</v>
      </c>
      <c r="B16" s="1" t="s">
        <v>35</v>
      </c>
      <c r="C16" s="11">
        <v>0</v>
      </c>
      <c r="D16" s="7">
        <v>0</v>
      </c>
      <c r="E16" s="11">
        <v>19</v>
      </c>
      <c r="F16" s="11">
        <v>19</v>
      </c>
      <c r="G16" s="11">
        <v>11</v>
      </c>
      <c r="H16" s="11">
        <v>11</v>
      </c>
      <c r="I16" s="11">
        <v>2</v>
      </c>
      <c r="J16" s="11">
        <v>7</v>
      </c>
      <c r="K16" s="11">
        <v>7</v>
      </c>
      <c r="L16" s="11">
        <v>9</v>
      </c>
      <c r="M16" s="11">
        <v>15</v>
      </c>
      <c r="N16" s="11">
        <v>97</v>
      </c>
      <c r="O16" s="11">
        <v>100</v>
      </c>
      <c r="P16" s="11">
        <v>71</v>
      </c>
      <c r="Q16" s="11">
        <v>80</v>
      </c>
      <c r="R16" s="7">
        <v>78</v>
      </c>
      <c r="S16" s="11">
        <v>65</v>
      </c>
      <c r="T16" s="11">
        <v>88</v>
      </c>
      <c r="U16" s="22">
        <v>92</v>
      </c>
      <c r="V16" s="11">
        <v>89</v>
      </c>
      <c r="W16" s="11">
        <v>88</v>
      </c>
      <c r="X16" s="11">
        <v>102</v>
      </c>
      <c r="Y16" s="11">
        <v>119</v>
      </c>
      <c r="Z16" s="4">
        <f>6+3+2+1+6+2+19+10+16+2+10+27+24+1+3+4+1</f>
        <v>137</v>
      </c>
      <c r="AA16" s="4">
        <v>124</v>
      </c>
      <c r="AB16" s="4">
        <f>112</f>
        <v>112</v>
      </c>
    </row>
    <row r="17" spans="1:28" ht="12.75" customHeight="1">
      <c r="A17" s="1" t="s">
        <v>36</v>
      </c>
      <c r="B17" s="1" t="s">
        <v>37</v>
      </c>
      <c r="C17" s="11">
        <v>0</v>
      </c>
      <c r="D17" s="7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1</v>
      </c>
      <c r="M17" s="11">
        <v>0</v>
      </c>
      <c r="N17" s="11">
        <v>1</v>
      </c>
      <c r="O17" s="11">
        <v>0</v>
      </c>
      <c r="P17" s="11">
        <v>0</v>
      </c>
      <c r="Q17" s="11">
        <v>0</v>
      </c>
      <c r="R17" s="7">
        <v>1</v>
      </c>
      <c r="S17" s="11">
        <v>2</v>
      </c>
      <c r="T17" s="11">
        <v>0</v>
      </c>
      <c r="U17" s="22">
        <v>0</v>
      </c>
      <c r="V17" s="11">
        <v>1</v>
      </c>
      <c r="W17" s="11">
        <v>1</v>
      </c>
      <c r="X17" s="11">
        <v>0</v>
      </c>
      <c r="Y17" s="11">
        <v>47</v>
      </c>
      <c r="Z17" s="4">
        <f>10+2</f>
        <v>12</v>
      </c>
      <c r="AA17" s="4">
        <v>28</v>
      </c>
      <c r="AB17" s="4">
        <v>28</v>
      </c>
    </row>
    <row r="18" spans="1:28" ht="12.75" customHeight="1">
      <c r="A18" s="1" t="s">
        <v>38</v>
      </c>
      <c r="B18" s="1" t="s">
        <v>39</v>
      </c>
      <c r="C18" s="11">
        <v>880</v>
      </c>
      <c r="D18" s="7">
        <v>853</v>
      </c>
      <c r="E18" s="11">
        <v>904</v>
      </c>
      <c r="F18" s="11">
        <v>1043</v>
      </c>
      <c r="G18" s="11">
        <v>1062</v>
      </c>
      <c r="H18" s="11">
        <v>996</v>
      </c>
      <c r="I18" s="11">
        <v>939</v>
      </c>
      <c r="J18" s="11">
        <v>867</v>
      </c>
      <c r="K18" s="11">
        <v>871</v>
      </c>
      <c r="L18" s="11">
        <v>852</v>
      </c>
      <c r="M18" s="11">
        <v>995</v>
      </c>
      <c r="N18" s="11">
        <v>1094</v>
      </c>
      <c r="O18" s="11">
        <v>1146</v>
      </c>
      <c r="P18" s="11">
        <v>1330</v>
      </c>
      <c r="Q18" s="11">
        <v>1235</v>
      </c>
      <c r="R18" s="7">
        <v>1259</v>
      </c>
      <c r="S18" s="11">
        <v>1040</v>
      </c>
      <c r="T18" s="11">
        <v>1338</v>
      </c>
      <c r="U18" s="22">
        <v>1239</v>
      </c>
      <c r="V18" s="11">
        <v>1154</v>
      </c>
      <c r="W18" s="11">
        <v>1140</v>
      </c>
      <c r="X18" s="11">
        <v>1024</v>
      </c>
      <c r="Y18" s="11">
        <v>1034</v>
      </c>
      <c r="Z18" s="11">
        <f>50+22+9+17+7+9+1+34+2+1+8+3+6+36+3+3+11+10+4+10+19+24+3+25+1+1+20+3+14+8+12+4+15+1+104+14+19+33+2+30+11+6+58+2+2+20+30+8+17+5+42+1+12+11+63+11+24+4+48+3+38+10+13+3+1+9+8+41+82+6+1</f>
        <v>1188</v>
      </c>
      <c r="AA18" s="11">
        <v>1464</v>
      </c>
      <c r="AB18" s="11">
        <v>1503</v>
      </c>
    </row>
    <row r="19" spans="1:28" ht="12.75" customHeight="1">
      <c r="A19" s="1" t="s">
        <v>40</v>
      </c>
      <c r="B19" s="1" t="s">
        <v>41</v>
      </c>
      <c r="C19" s="11">
        <v>0</v>
      </c>
      <c r="D19" s="7">
        <v>0</v>
      </c>
      <c r="E19" s="11">
        <v>102</v>
      </c>
      <c r="F19" s="11">
        <v>95</v>
      </c>
      <c r="G19" s="11">
        <v>85</v>
      </c>
      <c r="H19" s="11">
        <v>105</v>
      </c>
      <c r="I19" s="11">
        <v>84</v>
      </c>
      <c r="J19" s="11">
        <v>81</v>
      </c>
      <c r="K19" s="11">
        <v>60</v>
      </c>
      <c r="L19" s="11">
        <v>63</v>
      </c>
      <c r="M19" s="11">
        <v>60</v>
      </c>
      <c r="N19" s="11">
        <v>70</v>
      </c>
      <c r="O19" s="11">
        <v>69</v>
      </c>
      <c r="P19" s="11">
        <v>63</v>
      </c>
      <c r="Q19" s="11">
        <v>81</v>
      </c>
      <c r="R19" s="7">
        <v>71</v>
      </c>
      <c r="S19" s="11">
        <v>78</v>
      </c>
      <c r="T19" s="11">
        <v>84</v>
      </c>
      <c r="U19" s="22">
        <v>100</v>
      </c>
      <c r="V19" s="11">
        <v>115</v>
      </c>
      <c r="W19" s="11">
        <v>122</v>
      </c>
      <c r="X19" s="11">
        <v>107</v>
      </c>
      <c r="Y19" s="11">
        <v>152</v>
      </c>
      <c r="Z19" s="11">
        <f>13+6+19+14+44+11+3+1+15+10+6+24+11+15+4</f>
        <v>196</v>
      </c>
      <c r="AA19" s="4">
        <v>188</v>
      </c>
      <c r="AB19" s="4">
        <f>151</f>
        <v>151</v>
      </c>
    </row>
    <row r="20" spans="1:28" ht="12.75" customHeight="1">
      <c r="A20" s="1" t="s">
        <v>42</v>
      </c>
      <c r="B20" s="1" t="s">
        <v>43</v>
      </c>
      <c r="C20" s="11">
        <v>2948</v>
      </c>
      <c r="D20" s="7">
        <v>3020</v>
      </c>
      <c r="E20" s="11">
        <v>2917</v>
      </c>
      <c r="F20" s="11">
        <v>2815</v>
      </c>
      <c r="G20" s="11">
        <v>2717</v>
      </c>
      <c r="H20" s="11">
        <v>2709</v>
      </c>
      <c r="I20" s="11">
        <v>2524</v>
      </c>
      <c r="J20" s="11">
        <v>2951</v>
      </c>
      <c r="K20" s="11">
        <v>2977</v>
      </c>
      <c r="L20" s="11">
        <v>3230</v>
      </c>
      <c r="M20" s="11">
        <v>3396</v>
      </c>
      <c r="N20" s="11">
        <v>3574</v>
      </c>
      <c r="O20" s="11">
        <v>3804</v>
      </c>
      <c r="P20" s="11">
        <v>3450</v>
      </c>
      <c r="Q20" s="11">
        <v>3955</v>
      </c>
      <c r="R20" s="7">
        <v>3905</v>
      </c>
      <c r="S20" s="11">
        <v>3932</v>
      </c>
      <c r="T20" s="11">
        <v>4142</v>
      </c>
      <c r="U20" s="22">
        <v>4235</v>
      </c>
      <c r="V20" s="11">
        <v>4432</v>
      </c>
      <c r="W20" s="11">
        <v>4477</v>
      </c>
      <c r="X20" s="11">
        <v>4777</v>
      </c>
      <c r="Y20" s="11">
        <v>5138</v>
      </c>
      <c r="Z20" s="11">
        <f>19+37+188+1+91+489+257+224+424+318+137+299+273+376+245+172+565+214+225+110+21+5+1+3+1+83+367+3+58+9+2+8+68+103+131</f>
        <v>5527</v>
      </c>
      <c r="AA20" s="11">
        <v>5787</v>
      </c>
      <c r="AB20" s="11">
        <v>5954</v>
      </c>
    </row>
    <row r="21" spans="1:28" ht="12.75" customHeight="1">
      <c r="A21" s="1" t="s">
        <v>44</v>
      </c>
      <c r="B21" s="1" t="s">
        <v>45</v>
      </c>
      <c r="C21" s="11">
        <v>0</v>
      </c>
      <c r="D21" s="7">
        <v>0</v>
      </c>
      <c r="E21" s="11">
        <v>2</v>
      </c>
      <c r="F21" s="11">
        <v>3</v>
      </c>
      <c r="G21" s="11">
        <v>6</v>
      </c>
      <c r="H21" s="11">
        <v>1</v>
      </c>
      <c r="I21" s="11">
        <v>5</v>
      </c>
      <c r="J21" s="11">
        <v>4</v>
      </c>
      <c r="K21" s="11">
        <v>4</v>
      </c>
      <c r="L21" s="11">
        <v>7</v>
      </c>
      <c r="M21" s="11">
        <v>10</v>
      </c>
      <c r="N21" s="11">
        <v>8</v>
      </c>
      <c r="O21" s="11">
        <v>4</v>
      </c>
      <c r="P21" s="11">
        <v>6</v>
      </c>
      <c r="Q21" s="11">
        <v>1</v>
      </c>
      <c r="R21" s="7">
        <v>2</v>
      </c>
      <c r="S21" s="11">
        <v>6</v>
      </c>
      <c r="T21" s="11">
        <v>0</v>
      </c>
      <c r="U21" s="22">
        <v>2</v>
      </c>
      <c r="V21" s="11">
        <v>2</v>
      </c>
      <c r="W21" s="11">
        <v>1</v>
      </c>
      <c r="X21" s="11">
        <v>1</v>
      </c>
      <c r="Y21" s="11">
        <v>9</v>
      </c>
      <c r="Z21" s="4">
        <f>6+1+1+4</f>
        <v>12</v>
      </c>
      <c r="AA21" s="4">
        <v>2</v>
      </c>
      <c r="AB21" s="4">
        <v>7</v>
      </c>
    </row>
    <row r="22" spans="1:28" ht="12.75" customHeight="1">
      <c r="A22" s="1" t="s">
        <v>46</v>
      </c>
      <c r="B22" s="1" t="s">
        <v>47</v>
      </c>
      <c r="C22" s="11">
        <v>0</v>
      </c>
      <c r="D22" s="7">
        <v>0</v>
      </c>
      <c r="E22" s="11">
        <v>1</v>
      </c>
      <c r="F22" s="11">
        <v>8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2</v>
      </c>
      <c r="M22" s="11">
        <v>0</v>
      </c>
      <c r="N22" s="11">
        <v>0</v>
      </c>
      <c r="O22" s="11">
        <v>2</v>
      </c>
      <c r="P22" s="11">
        <v>0</v>
      </c>
      <c r="Q22" s="11">
        <v>0</v>
      </c>
      <c r="R22" s="7">
        <v>3</v>
      </c>
      <c r="S22" s="11">
        <v>0</v>
      </c>
      <c r="T22" s="11">
        <v>4</v>
      </c>
      <c r="U22" s="22">
        <v>0</v>
      </c>
      <c r="V22" s="11">
        <v>0</v>
      </c>
      <c r="W22" s="11">
        <v>1</v>
      </c>
      <c r="X22" s="11">
        <v>0</v>
      </c>
      <c r="Y22" s="11">
        <v>1</v>
      </c>
      <c r="Z22" s="4">
        <f>1+2</f>
        <v>3</v>
      </c>
      <c r="AA22" s="4">
        <v>1</v>
      </c>
      <c r="AB22" s="4">
        <v>0</v>
      </c>
    </row>
    <row r="23" spans="1:28" ht="12.75" customHeight="1">
      <c r="A23" s="1" t="s">
        <v>48</v>
      </c>
      <c r="B23" s="1" t="s">
        <v>49</v>
      </c>
      <c r="C23" s="11">
        <v>0</v>
      </c>
      <c r="D23" s="7">
        <v>0</v>
      </c>
      <c r="E23" s="11">
        <v>5</v>
      </c>
      <c r="F23" s="11">
        <v>1</v>
      </c>
      <c r="G23" s="11">
        <v>6</v>
      </c>
      <c r="H23" s="11">
        <v>3</v>
      </c>
      <c r="I23" s="11">
        <v>2</v>
      </c>
      <c r="J23" s="11">
        <v>0</v>
      </c>
      <c r="K23" s="11">
        <v>0</v>
      </c>
      <c r="L23" s="11">
        <v>0</v>
      </c>
      <c r="M23" s="11">
        <v>0</v>
      </c>
      <c r="N23" s="11">
        <v>1</v>
      </c>
      <c r="O23" s="11">
        <v>1</v>
      </c>
      <c r="P23" s="11">
        <v>0</v>
      </c>
      <c r="Q23" s="11">
        <v>0</v>
      </c>
      <c r="R23" s="7">
        <v>0</v>
      </c>
      <c r="S23" s="11">
        <v>0</v>
      </c>
      <c r="T23" s="11">
        <v>0</v>
      </c>
      <c r="U23" s="22">
        <v>1</v>
      </c>
      <c r="V23" s="11">
        <v>0</v>
      </c>
      <c r="W23" s="11">
        <v>0</v>
      </c>
      <c r="X23" s="11">
        <v>2</v>
      </c>
      <c r="Y23" s="11">
        <v>0</v>
      </c>
      <c r="Z23" s="4">
        <v>0</v>
      </c>
      <c r="AA23" s="4">
        <v>1</v>
      </c>
      <c r="AB23" s="4">
        <v>6</v>
      </c>
    </row>
    <row r="24" spans="1:28" ht="12.75" customHeight="1">
      <c r="A24" s="1" t="s">
        <v>50</v>
      </c>
      <c r="B24" s="1" t="s">
        <v>51</v>
      </c>
      <c r="C24" s="11">
        <v>438</v>
      </c>
      <c r="D24" s="7">
        <v>424</v>
      </c>
      <c r="E24" s="11">
        <v>330</v>
      </c>
      <c r="F24" s="11">
        <v>286</v>
      </c>
      <c r="G24" s="11">
        <v>250</v>
      </c>
      <c r="H24" s="11">
        <v>276</v>
      </c>
      <c r="I24" s="11">
        <v>270</v>
      </c>
      <c r="J24" s="11">
        <v>231</v>
      </c>
      <c r="K24" s="11">
        <v>242</v>
      </c>
      <c r="L24" s="11">
        <v>248</v>
      </c>
      <c r="M24" s="11">
        <v>239</v>
      </c>
      <c r="N24" s="11">
        <v>286</v>
      </c>
      <c r="O24" s="11">
        <v>338</v>
      </c>
      <c r="P24" s="11">
        <v>386</v>
      </c>
      <c r="Q24" s="11">
        <v>450</v>
      </c>
      <c r="R24" s="7">
        <v>423</v>
      </c>
      <c r="S24" s="11">
        <v>346</v>
      </c>
      <c r="T24" s="11">
        <v>368</v>
      </c>
      <c r="U24" s="22">
        <v>348</v>
      </c>
      <c r="V24" s="11">
        <v>273</v>
      </c>
      <c r="W24" s="11">
        <v>305</v>
      </c>
      <c r="X24" s="11">
        <v>285</v>
      </c>
      <c r="Y24" s="11">
        <v>300</v>
      </c>
      <c r="Z24" s="4">
        <f>1+35+10+1+1+2+3+5+2+2+1+5+2+1+7+1+1+23+1+4+14+4+7+4+19+8+8+6+1+2+9+23+21+17+3+39+15+1</f>
        <v>309</v>
      </c>
      <c r="AA24" s="4">
        <v>310</v>
      </c>
      <c r="AB24" s="4">
        <f>403</f>
        <v>403</v>
      </c>
    </row>
    <row r="25" spans="1:28" ht="12.75" customHeight="1">
      <c r="A25" s="1" t="s">
        <v>52</v>
      </c>
      <c r="B25" s="1" t="s">
        <v>53</v>
      </c>
      <c r="C25" s="11">
        <v>0</v>
      </c>
      <c r="D25" s="7">
        <v>0</v>
      </c>
      <c r="E25" s="11">
        <v>31</v>
      </c>
      <c r="F25" s="11">
        <v>22</v>
      </c>
      <c r="G25" s="11">
        <v>10</v>
      </c>
      <c r="H25" s="11">
        <v>12</v>
      </c>
      <c r="I25" s="11">
        <v>6</v>
      </c>
      <c r="J25" s="11">
        <v>12</v>
      </c>
      <c r="K25" s="11">
        <v>12</v>
      </c>
      <c r="L25" s="11">
        <v>18</v>
      </c>
      <c r="M25" s="11">
        <v>27</v>
      </c>
      <c r="N25" s="11">
        <v>15</v>
      </c>
      <c r="O25" s="11">
        <v>20</v>
      </c>
      <c r="P25" s="11">
        <v>20</v>
      </c>
      <c r="Q25" s="11">
        <v>19</v>
      </c>
      <c r="R25" s="7">
        <v>20</v>
      </c>
      <c r="S25" s="11">
        <v>35</v>
      </c>
      <c r="T25" s="11">
        <v>35</v>
      </c>
      <c r="U25" s="22">
        <v>37</v>
      </c>
      <c r="V25" s="11">
        <v>29</v>
      </c>
      <c r="W25" s="11">
        <v>46</v>
      </c>
      <c r="X25" s="11">
        <v>32</v>
      </c>
      <c r="Y25" s="11">
        <v>27</v>
      </c>
      <c r="Z25" s="4">
        <f>4+1+1+2+4+4+1+15+1</f>
        <v>33</v>
      </c>
      <c r="AA25" s="4">
        <v>25</v>
      </c>
      <c r="AB25" s="4">
        <f>44</f>
        <v>44</v>
      </c>
    </row>
    <row r="26" spans="1:28" ht="12.75" customHeight="1">
      <c r="A26" s="1" t="s">
        <v>54</v>
      </c>
      <c r="B26" s="1" t="s">
        <v>71</v>
      </c>
      <c r="C26" s="11">
        <f>SUM(C27:C29)</f>
        <v>0</v>
      </c>
      <c r="D26" s="11">
        <f aca="true" t="shared" si="0" ref="D26:AB26">SUM(D27:D29)</f>
        <v>0</v>
      </c>
      <c r="E26" s="11">
        <f t="shared" si="0"/>
        <v>166</v>
      </c>
      <c r="F26" s="11">
        <f t="shared" si="0"/>
        <v>153</v>
      </c>
      <c r="G26" s="11">
        <f t="shared" si="0"/>
        <v>138</v>
      </c>
      <c r="H26" s="11">
        <f t="shared" si="0"/>
        <v>149</v>
      </c>
      <c r="I26" s="11">
        <f t="shared" si="0"/>
        <v>96</v>
      </c>
      <c r="J26" s="11">
        <f t="shared" si="0"/>
        <v>129</v>
      </c>
      <c r="K26" s="11">
        <f t="shared" si="0"/>
        <v>156</v>
      </c>
      <c r="L26" s="11">
        <f t="shared" si="0"/>
        <v>124</v>
      </c>
      <c r="M26" s="11">
        <f t="shared" si="0"/>
        <v>140</v>
      </c>
      <c r="N26" s="11">
        <f t="shared" si="0"/>
        <v>192</v>
      </c>
      <c r="O26" s="11">
        <f t="shared" si="0"/>
        <v>223</v>
      </c>
      <c r="P26" s="11">
        <f t="shared" si="0"/>
        <v>222</v>
      </c>
      <c r="Q26" s="11">
        <f t="shared" si="0"/>
        <v>218</v>
      </c>
      <c r="R26" s="11">
        <f t="shared" si="0"/>
        <v>279</v>
      </c>
      <c r="S26" s="11">
        <f t="shared" si="0"/>
        <v>287</v>
      </c>
      <c r="T26" s="11">
        <f t="shared" si="0"/>
        <v>316</v>
      </c>
      <c r="U26" s="11">
        <f t="shared" si="0"/>
        <v>270</v>
      </c>
      <c r="V26" s="11">
        <f t="shared" si="0"/>
        <v>235</v>
      </c>
      <c r="W26" s="11">
        <f t="shared" si="0"/>
        <v>238</v>
      </c>
      <c r="X26" s="11">
        <f t="shared" si="0"/>
        <v>252</v>
      </c>
      <c r="Y26" s="11">
        <f t="shared" si="0"/>
        <v>272</v>
      </c>
      <c r="Z26" s="11">
        <f t="shared" si="0"/>
        <v>361</v>
      </c>
      <c r="AA26" s="11">
        <f t="shared" si="0"/>
        <v>361</v>
      </c>
      <c r="AB26" s="11">
        <f t="shared" si="0"/>
        <v>512</v>
      </c>
    </row>
    <row r="27" spans="1:28" ht="12.75" customHeight="1" hidden="1">
      <c r="A27" s="1" t="s">
        <v>54</v>
      </c>
      <c r="B27" s="1" t="s">
        <v>55</v>
      </c>
      <c r="C27" s="11">
        <v>0</v>
      </c>
      <c r="D27" s="7">
        <v>0</v>
      </c>
      <c r="E27" s="11">
        <v>58</v>
      </c>
      <c r="F27" s="11">
        <v>70</v>
      </c>
      <c r="G27" s="11">
        <v>58</v>
      </c>
      <c r="H27" s="11">
        <v>68</v>
      </c>
      <c r="I27" s="11">
        <v>53</v>
      </c>
      <c r="J27" s="11">
        <v>83</v>
      </c>
      <c r="K27" s="11">
        <v>98</v>
      </c>
      <c r="L27" s="11">
        <v>82</v>
      </c>
      <c r="M27" s="11">
        <v>113</v>
      </c>
      <c r="N27" s="11">
        <v>102</v>
      </c>
      <c r="O27" s="11">
        <v>130</v>
      </c>
      <c r="P27" s="11">
        <v>126</v>
      </c>
      <c r="Q27" s="11">
        <v>133</v>
      </c>
      <c r="R27" s="7">
        <v>99</v>
      </c>
      <c r="S27" s="11">
        <v>97</v>
      </c>
      <c r="T27" s="11">
        <v>87</v>
      </c>
      <c r="U27" s="22">
        <v>72</v>
      </c>
      <c r="V27" s="11">
        <v>51</v>
      </c>
      <c r="W27" s="11">
        <v>68</v>
      </c>
      <c r="X27" s="11">
        <v>59</v>
      </c>
      <c r="Y27" s="11">
        <v>82</v>
      </c>
      <c r="Z27" s="4">
        <f>8+2+1+2+3+25+12+1+23+1+14+7+9+1</f>
        <v>109</v>
      </c>
      <c r="AA27" s="4">
        <v>103</v>
      </c>
      <c r="AB27" s="4">
        <v>117</v>
      </c>
    </row>
    <row r="28" spans="1:28" ht="12.75" customHeight="1" hidden="1">
      <c r="A28" s="1" t="s">
        <v>56</v>
      </c>
      <c r="B28" s="1" t="s">
        <v>57</v>
      </c>
      <c r="C28" s="11">
        <v>0</v>
      </c>
      <c r="D28" s="7">
        <v>0</v>
      </c>
      <c r="E28" s="11">
        <v>95</v>
      </c>
      <c r="F28" s="11">
        <v>70</v>
      </c>
      <c r="G28" s="11">
        <v>67</v>
      </c>
      <c r="H28" s="11">
        <v>64</v>
      </c>
      <c r="I28" s="11">
        <v>32</v>
      </c>
      <c r="J28" s="11">
        <v>37</v>
      </c>
      <c r="K28" s="11">
        <v>44</v>
      </c>
      <c r="L28" s="11">
        <v>30</v>
      </c>
      <c r="M28" s="11">
        <v>12</v>
      </c>
      <c r="N28" s="11">
        <v>81</v>
      </c>
      <c r="O28" s="11">
        <v>67</v>
      </c>
      <c r="P28" s="11">
        <v>71</v>
      </c>
      <c r="Q28" s="11">
        <v>49</v>
      </c>
      <c r="R28" s="7">
        <v>146</v>
      </c>
      <c r="S28" s="11">
        <v>156</v>
      </c>
      <c r="T28" s="11">
        <v>192</v>
      </c>
      <c r="U28" s="22">
        <v>162</v>
      </c>
      <c r="V28" s="11">
        <v>184</v>
      </c>
      <c r="W28" s="11">
        <v>130</v>
      </c>
      <c r="X28" s="11">
        <v>149</v>
      </c>
      <c r="Y28" s="11">
        <v>151</v>
      </c>
      <c r="Z28" s="4">
        <f>1+1+3+1+6+1+9+5+2+1+1+1+1+28+5+4+11+3+14+8+13+13+9+15+5+11+3+1</f>
        <v>176</v>
      </c>
      <c r="AA28" s="4">
        <v>187</v>
      </c>
      <c r="AB28" s="4">
        <v>346</v>
      </c>
    </row>
    <row r="29" spans="1:28" ht="12.75" customHeight="1" hidden="1">
      <c r="A29" s="1" t="s">
        <v>58</v>
      </c>
      <c r="B29" s="1" t="s">
        <v>59</v>
      </c>
      <c r="C29" s="11">
        <v>0</v>
      </c>
      <c r="D29" s="7">
        <v>0</v>
      </c>
      <c r="E29" s="11">
        <v>13</v>
      </c>
      <c r="F29" s="11">
        <v>13</v>
      </c>
      <c r="G29" s="11">
        <v>13</v>
      </c>
      <c r="H29" s="11">
        <v>17</v>
      </c>
      <c r="I29" s="11">
        <v>11</v>
      </c>
      <c r="J29" s="11">
        <v>9</v>
      </c>
      <c r="K29" s="11">
        <v>14</v>
      </c>
      <c r="L29" s="11">
        <v>12</v>
      </c>
      <c r="M29" s="11">
        <v>15</v>
      </c>
      <c r="N29" s="11">
        <v>9</v>
      </c>
      <c r="O29" s="11">
        <v>26</v>
      </c>
      <c r="P29" s="11">
        <v>25</v>
      </c>
      <c r="Q29" s="11">
        <v>36</v>
      </c>
      <c r="R29" s="7">
        <v>34</v>
      </c>
      <c r="S29" s="11">
        <v>34</v>
      </c>
      <c r="T29" s="11">
        <v>37</v>
      </c>
      <c r="U29" s="22">
        <v>36</v>
      </c>
      <c r="V29" s="11">
        <v>0</v>
      </c>
      <c r="W29" s="11">
        <v>40</v>
      </c>
      <c r="X29" s="11">
        <v>44</v>
      </c>
      <c r="Y29" s="11">
        <v>39</v>
      </c>
      <c r="Z29" s="4">
        <f>1+8+6+1+19+41</f>
        <v>76</v>
      </c>
      <c r="AA29" s="4">
        <v>71</v>
      </c>
      <c r="AB29" s="4">
        <f>49</f>
        <v>49</v>
      </c>
    </row>
    <row r="30" spans="2:28" ht="12.75" customHeight="1" thickBot="1">
      <c r="B30" s="1" t="s">
        <v>63</v>
      </c>
      <c r="C30" s="11">
        <f>SUM(C9:C26)</f>
        <v>6231</v>
      </c>
      <c r="D30" s="11">
        <f aca="true" t="shared" si="1" ref="D30:AB30">SUM(D9:D26)</f>
        <v>6414</v>
      </c>
      <c r="E30" s="11">
        <f t="shared" si="1"/>
        <v>6643</v>
      </c>
      <c r="F30" s="11">
        <f t="shared" si="1"/>
        <v>6675</v>
      </c>
      <c r="G30" s="11">
        <f t="shared" si="1"/>
        <v>6558</v>
      </c>
      <c r="H30" s="11">
        <f t="shared" si="1"/>
        <v>6220</v>
      </c>
      <c r="I30" s="11">
        <f t="shared" si="1"/>
        <v>5855</v>
      </c>
      <c r="J30" s="11">
        <f t="shared" si="1"/>
        <v>6138</v>
      </c>
      <c r="K30" s="11">
        <f t="shared" si="1"/>
        <v>6285</v>
      </c>
      <c r="L30" s="11">
        <f t="shared" si="1"/>
        <v>6304</v>
      </c>
      <c r="M30" s="11">
        <f t="shared" si="1"/>
        <v>6669</v>
      </c>
      <c r="N30" s="11">
        <f t="shared" si="1"/>
        <v>6876</v>
      </c>
      <c r="O30" s="11">
        <f t="shared" si="1"/>
        <v>7116</v>
      </c>
      <c r="P30" s="11">
        <f t="shared" si="1"/>
        <v>7071</v>
      </c>
      <c r="Q30" s="11">
        <f t="shared" si="1"/>
        <v>7523</v>
      </c>
      <c r="R30" s="11">
        <f t="shared" si="1"/>
        <v>7526</v>
      </c>
      <c r="S30" s="11">
        <f t="shared" si="1"/>
        <v>7106</v>
      </c>
      <c r="T30" s="11">
        <f t="shared" si="1"/>
        <v>8086</v>
      </c>
      <c r="U30" s="11">
        <f t="shared" si="1"/>
        <v>7936</v>
      </c>
      <c r="V30" s="11">
        <f t="shared" si="1"/>
        <v>8021</v>
      </c>
      <c r="W30" s="11">
        <f t="shared" si="1"/>
        <v>8246</v>
      </c>
      <c r="X30" s="17">
        <f t="shared" si="1"/>
        <v>8449</v>
      </c>
      <c r="Y30" s="17">
        <f t="shared" si="1"/>
        <v>9096</v>
      </c>
      <c r="Z30" s="17">
        <f t="shared" si="1"/>
        <v>9604</v>
      </c>
      <c r="AA30" s="17">
        <f t="shared" si="1"/>
        <v>10099</v>
      </c>
      <c r="AB30" s="17">
        <f t="shared" si="1"/>
        <v>10223</v>
      </c>
    </row>
    <row r="31" spans="1:23" ht="12.75" customHeight="1" thickTop="1">
      <c r="A31" s="3" t="s">
        <v>64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ht="12.75" customHeight="1">
      <c r="A32" s="1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</sheetData>
  <printOptions/>
  <pageMargins left="1.8" right="0.4" top="1" bottom="0.5" header="1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2007-12-06T14:25:26Z</cp:lastPrinted>
  <dcterms:created xsi:type="dcterms:W3CDTF">2003-06-20T15:53:37Z</dcterms:created>
  <dcterms:modified xsi:type="dcterms:W3CDTF">2007-12-06T20:19:04Z</dcterms:modified>
  <cp:category/>
  <cp:version/>
  <cp:contentType/>
  <cp:contentStatus/>
</cp:coreProperties>
</file>