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40" yWindow="0" windowWidth="10200" windowHeight="12750" activeTab="0"/>
  </bookViews>
  <sheets>
    <sheet name="Table 2 - HS Freshmen by ACT In" sheetId="1" r:id="rId1"/>
  </sheets>
  <definedNames>
    <definedName name="_xlnm.Print_Area" localSheetId="0">'Table 2 - HS Freshmen by ACT In'!$A$1:$S$64</definedName>
  </definedNames>
  <calcPr fullCalcOnLoad="1"/>
</workbook>
</file>

<file path=xl/sharedStrings.xml><?xml version="1.0" encoding="utf-8"?>
<sst xmlns="http://schemas.openxmlformats.org/spreadsheetml/2006/main" count="123" uniqueCount="69">
  <si>
    <t>TABLE 2</t>
  </si>
  <si>
    <t>AVERAGE</t>
  </si>
  <si>
    <t>ACT</t>
  </si>
  <si>
    <t>33-</t>
  </si>
  <si>
    <t>28-</t>
  </si>
  <si>
    <t>24-</t>
  </si>
  <si>
    <t>19-</t>
  </si>
  <si>
    <t>17-</t>
  </si>
  <si>
    <t>1-</t>
  </si>
  <si>
    <t>SCORE</t>
  </si>
  <si>
    <t>36</t>
  </si>
  <si>
    <t>32</t>
  </si>
  <si>
    <t>27</t>
  </si>
  <si>
    <t>23</t>
  </si>
  <si>
    <t>18</t>
  </si>
  <si>
    <t>16</t>
  </si>
  <si>
    <t>TOTAL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</si>
  <si>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</si>
  <si>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</si>
  <si>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</si>
  <si>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</si>
  <si>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</si>
  <si>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</si>
  <si>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</si>
  <si>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</si>
  <si>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</si>
  <si>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UMR</t>
  </si>
  <si>
    <t>UMSL</t>
  </si>
  <si>
    <t xml:space="preserve">  Subtotal</t>
  </si>
  <si>
    <t>SOURCE:  DHE06, Ability Descriptors</t>
  </si>
  <si>
    <t>AVILA</t>
  </si>
  <si>
    <t>COLLEGE OF THE OZARKS</t>
  </si>
  <si>
    <t>COLUMBIA</t>
  </si>
  <si>
    <t>CULVER-STOCKTON</t>
  </si>
  <si>
    <t>DRURY</t>
  </si>
  <si>
    <t>EVANGEL</t>
  </si>
  <si>
    <t>FONTBONNE</t>
  </si>
  <si>
    <t>HANNIBAL- 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</si>
  <si>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</si>
  <si>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</si>
  <si>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</si>
  <si>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</si>
  <si>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</si>
  <si>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</si>
  <si>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</si>
  <si>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</si>
  <si>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</si>
  <si>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 xml:space="preserve">WASHINGTON </t>
  </si>
  <si>
    <t>WEBSTER</t>
  </si>
  <si>
    <t>WESTMINSTER</t>
  </si>
  <si>
    <t>WILLIAM JEWELL</t>
  </si>
  <si>
    <t>WILLIAM WOODS</t>
  </si>
  <si>
    <t>STATE TOTAL</t>
  </si>
  <si>
    <t>**</t>
  </si>
  <si>
    <t>TABLE 3</t>
  </si>
  <si>
    <t>*Percentages may not equal 100% due to rounding.</t>
  </si>
  <si>
    <t>SOURCE:  Enhanced Missouri Student Achievement Study</t>
  </si>
  <si>
    <t>MISSOURI STATE</t>
  </si>
  <si>
    <t>N/A</t>
  </si>
  <si>
    <t>UNK / NA</t>
  </si>
  <si>
    <t xml:space="preserve">NUMBER AND PERCENT DISTRIBUTION OF ACT-TESTED FIRST-TIME DEGREE-SEEKING FRESHMEN ENROLLED IN </t>
  </si>
  <si>
    <t>PUBLIC BACCALAUREATE AND HIGHER DEGREE-GRANTING INSTITUTIONS BY ENHANCED RAW SCORE INTERVALS, FALL 2006</t>
  </si>
  <si>
    <t>NUMBER AND PERCENT DISTRIBUTION OF ACT-TESTED FIRST-TIME DEGREE-SEEKING FRESHMEN ENROLLED IN</t>
  </si>
  <si>
    <t>PRIVATE BACCALAUREATE AND HIGHER DEGREE-GRANTING  INSTITUTIONS BY ENHANCED RAW SCORE INTERVALS, FALL 2006</t>
  </si>
  <si>
    <t>**Composite average unavailable.  Statewide average for Missouri ACT-tested high school seniors graduating in 2006 was 21.6; national average was 21.1.</t>
  </si>
  <si>
    <t>UCM</t>
  </si>
  <si>
    <t>CENTRAL METHODIST - CLAS</t>
  </si>
  <si>
    <t>NUMBER OF ACT-TESTED FRESHMEN</t>
  </si>
  <si>
    <t>DISTRIBUTION OF ACT-TESTED FRESHMEN *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</si>
</sst>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6">
    <font>
      <sz val="7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8"/>
      <color indexed="10"/>
      <name val="Times New Roman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ck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>
        <color indexed="8"/>
      </right>
      <top style="double"/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double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90">
    <xf numFmtId="0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1" xfId="0" applyFont="1" applyAlignment="1">
      <alignment/>
    </xf>
    <xf numFmtId="0" fontId="4" fillId="0" borderId="1" xfId="0" applyFont="1" applyAlignment="1">
      <alignment/>
    </xf>
    <xf numFmtId="0" fontId="4" fillId="0" borderId="0" xfId="0" applyFont="1" applyAlignment="1">
      <alignment/>
    </xf>
    <xf numFmtId="3" fontId="4" fillId="0" borderId="2" xfId="0" applyNumberFormat="1" applyFont="1" applyAlignment="1">
      <alignment/>
    </xf>
    <xf numFmtId="3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65" fontId="4" fillId="0" borderId="1" xfId="0" applyNumberFormat="1" applyFont="1" applyAlignment="1">
      <alignment/>
    </xf>
    <xf numFmtId="0" fontId="4" fillId="0" borderId="2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3" xfId="0" applyFont="1" applyAlignment="1">
      <alignment/>
    </xf>
    <xf numFmtId="0" fontId="4" fillId="0" borderId="3" xfId="0" applyNumberFormat="1" applyFont="1" applyAlignment="1">
      <alignment/>
    </xf>
    <xf numFmtId="0" fontId="4" fillId="0" borderId="1" xfId="0" applyFont="1" applyAlignment="1">
      <alignment/>
    </xf>
    <xf numFmtId="0" fontId="4" fillId="0" borderId="1" xfId="0" applyNumberFormat="1" applyFont="1" applyAlignment="1">
      <alignment/>
    </xf>
    <xf numFmtId="1" fontId="4" fillId="0" borderId="2" xfId="0" applyNumberFormat="1" applyFont="1" applyAlignment="1">
      <alignment/>
    </xf>
    <xf numFmtId="165" fontId="4" fillId="0" borderId="2" xfId="0" applyNumberFormat="1" applyFont="1" applyAlignment="1">
      <alignment/>
    </xf>
    <xf numFmtId="3" fontId="4" fillId="0" borderId="2" xfId="0" applyNumberFormat="1" applyFont="1" applyAlignment="1">
      <alignment/>
    </xf>
    <xf numFmtId="0" fontId="4" fillId="0" borderId="2" xfId="0" applyFont="1" applyAlignment="1">
      <alignment/>
    </xf>
    <xf numFmtId="0" fontId="4" fillId="0" borderId="4" xfId="0" applyFont="1" applyAlignment="1">
      <alignment/>
    </xf>
    <xf numFmtId="164" fontId="4" fillId="0" borderId="5" xfId="0" applyNumberFormat="1" applyFont="1" applyAlignment="1">
      <alignment/>
    </xf>
    <xf numFmtId="0" fontId="4" fillId="0" borderId="6" xfId="0" applyNumberFormat="1" applyFont="1" applyAlignment="1">
      <alignment/>
    </xf>
    <xf numFmtId="1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4" fillId="0" borderId="5" xfId="0" applyFont="1" applyAlignment="1">
      <alignment horizontal="center"/>
    </xf>
    <xf numFmtId="0" fontId="4" fillId="0" borderId="0" xfId="0" applyFont="1" applyAlignment="1">
      <alignment horizontal="center"/>
    </xf>
    <xf numFmtId="165" fontId="4" fillId="0" borderId="2" xfId="0" applyNumberFormat="1" applyFont="1" applyAlignment="1">
      <alignment/>
    </xf>
    <xf numFmtId="0" fontId="4" fillId="0" borderId="4" xfId="0" applyFont="1" applyAlignment="1">
      <alignment/>
    </xf>
    <xf numFmtId="165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2" xfId="0" applyFont="1" applyAlignment="1">
      <alignment horizontal="center"/>
    </xf>
    <xf numFmtId="0" fontId="4" fillId="0" borderId="7" xfId="0" applyFont="1" applyAlignment="1">
      <alignment horizontal="center"/>
    </xf>
    <xf numFmtId="165" fontId="4" fillId="0" borderId="2" xfId="0" applyNumberFormat="1" applyFont="1" applyAlignment="1">
      <alignment horizontal="right"/>
    </xf>
    <xf numFmtId="0" fontId="4" fillId="0" borderId="3" xfId="0" applyFont="1" applyAlignment="1">
      <alignment horizontal="center"/>
    </xf>
    <xf numFmtId="0" fontId="4" fillId="0" borderId="3" xfId="0" applyNumberFormat="1" applyFont="1" applyAlignment="1">
      <alignment horizontal="center"/>
    </xf>
    <xf numFmtId="0" fontId="4" fillId="0" borderId="6" xfId="0" applyNumberFormat="1" applyFont="1" applyAlignment="1">
      <alignment horizontal="center"/>
    </xf>
    <xf numFmtId="1" fontId="4" fillId="0" borderId="2" xfId="0" applyNumberFormat="1" applyFont="1" applyAlignment="1">
      <alignment horizontal="right"/>
    </xf>
    <xf numFmtId="3" fontId="4" fillId="0" borderId="2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8" xfId="0" applyNumberFormat="1" applyFont="1" applyBorder="1" applyAlignment="1">
      <alignment/>
    </xf>
    <xf numFmtId="165" fontId="4" fillId="0" borderId="2" xfId="0" applyNumberFormat="1" applyFont="1" applyAlignment="1">
      <alignment horizontal="right"/>
    </xf>
    <xf numFmtId="164" fontId="4" fillId="0" borderId="5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9" fontId="4" fillId="0" borderId="0" xfId="0" applyNumberFormat="1" applyFont="1" applyBorder="1" applyAlignment="1">
      <alignment horizontal="right"/>
    </xf>
    <xf numFmtId="9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65" fontId="4" fillId="0" borderId="2" xfId="0" applyNumberFormat="1" applyFont="1" applyAlignment="1">
      <alignment/>
    </xf>
    <xf numFmtId="3" fontId="4" fillId="0" borderId="2" xfId="0" applyNumberFormat="1" applyFont="1" applyAlignment="1">
      <alignment/>
    </xf>
    <xf numFmtId="3" fontId="4" fillId="0" borderId="0" xfId="0" applyNumberFormat="1" applyFont="1" applyAlignment="1">
      <alignment/>
    </xf>
    <xf numFmtId="164" fontId="4" fillId="0" borderId="5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9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5" fontId="4" fillId="0" borderId="20" xfId="0" applyNumberFormat="1" applyFont="1" applyBorder="1" applyAlignment="1">
      <alignment horizontal="center"/>
    </xf>
    <xf numFmtId="165" fontId="4" fillId="0" borderId="21" xfId="0" applyNumberFormat="1" applyFont="1" applyBorder="1" applyAlignment="1">
      <alignment horizontal="center"/>
    </xf>
    <xf numFmtId="165" fontId="4" fillId="0" borderId="22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5" xfId="0" applyNumberFormat="1" applyFont="1" applyBorder="1" applyAlignment="1">
      <alignment/>
    </xf>
    <xf numFmtId="0" fontId="4" fillId="0" borderId="26" xfId="0" applyNumberFormat="1" applyFont="1" applyBorder="1" applyAlignment="1">
      <alignment/>
    </xf>
    <xf numFmtId="0" fontId="4" fillId="0" borderId="26" xfId="0" applyFont="1" applyBorder="1" applyAlignment="1">
      <alignment horizontal="center" wrapText="1"/>
    </xf>
    <xf numFmtId="0" fontId="0" fillId="0" borderId="27" xfId="0" applyNumberFormat="1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0" borderId="29" xfId="0" applyNumberFormat="1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0" fillId="0" borderId="19" xfId="0" applyNumberFormat="1" applyFont="1" applyBorder="1" applyAlignment="1">
      <alignment horizontal="center" wrapText="1"/>
    </xf>
    <xf numFmtId="0" fontId="0" fillId="0" borderId="30" xfId="0" applyNumberFormat="1" applyFont="1" applyBorder="1" applyAlignment="1">
      <alignment horizont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6"/>
  <sheetViews>
    <sheetView tabSelected="1" showOutlineSymbols="0" zoomScale="87" zoomScaleNormal="87" workbookViewId="0" topLeftCell="A16">
      <selection activeCell="K48" sqref="K48"/>
    </sheetView>
  </sheetViews>
  <sheetFormatPr defaultColWidth="9.59765625" defaultRowHeight="10.5"/>
  <cols>
    <col min="1" max="1" width="34" style="12" customWidth="1"/>
    <col min="2" max="3" width="12.19921875" style="9" customWidth="1"/>
    <col min="4" max="19" width="8.796875" style="12" customWidth="1"/>
    <col min="20" max="16384" width="15.796875" style="12" customWidth="1"/>
  </cols>
  <sheetData>
    <row r="1" ht="12.75" customHeight="1">
      <c r="A1" s="1" t="s">
        <v>0</v>
      </c>
    </row>
    <row r="2" ht="12.75" customHeight="1">
      <c r="A2" s="2" t="s">
        <v>60</v>
      </c>
    </row>
    <row r="3" ht="12.75" customHeight="1">
      <c r="A3" s="1" t="s">
        <v>61</v>
      </c>
    </row>
    <row r="4" spans="1:19" ht="12.75" customHeight="1" thickBot="1">
      <c r="A4" s="5"/>
      <c r="B4" s="33"/>
      <c r="C4" s="3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12.75" customHeight="1" thickTop="1">
      <c r="A5" s="17"/>
      <c r="B5" s="35">
        <v>2005</v>
      </c>
      <c r="C5" s="75" t="s">
        <v>1</v>
      </c>
      <c r="D5" s="4" t="s">
        <v>67</v>
      </c>
      <c r="E5" s="44"/>
      <c r="F5" s="4"/>
      <c r="G5" s="4"/>
      <c r="H5" s="4"/>
      <c r="I5" s="4"/>
      <c r="J5" s="60"/>
      <c r="K5" s="65"/>
      <c r="L5" s="62" t="s">
        <v>68</v>
      </c>
      <c r="M5" s="63"/>
      <c r="N5" s="64"/>
      <c r="O5" s="64"/>
      <c r="P5" s="64"/>
      <c r="Q5" s="64"/>
      <c r="R5" s="61"/>
      <c r="S5" s="60"/>
    </row>
    <row r="6" spans="1:19" ht="12.75" customHeight="1">
      <c r="A6" s="13"/>
      <c r="B6" s="34" t="s">
        <v>2</v>
      </c>
      <c r="C6" s="76" t="s">
        <v>2</v>
      </c>
      <c r="D6" s="71" t="s">
        <v>3</v>
      </c>
      <c r="E6" s="37" t="s">
        <v>4</v>
      </c>
      <c r="F6" s="37" t="s">
        <v>5</v>
      </c>
      <c r="G6" s="37" t="s">
        <v>6</v>
      </c>
      <c r="H6" s="37" t="s">
        <v>7</v>
      </c>
      <c r="I6" s="37" t="s">
        <v>8</v>
      </c>
      <c r="J6" s="83" t="s">
        <v>59</v>
      </c>
      <c r="K6" s="66"/>
      <c r="L6" s="39" t="s">
        <v>3</v>
      </c>
      <c r="M6" s="38" t="s">
        <v>4</v>
      </c>
      <c r="N6" s="38" t="s">
        <v>5</v>
      </c>
      <c r="O6" s="38" t="s">
        <v>6</v>
      </c>
      <c r="P6" s="38" t="s">
        <v>7</v>
      </c>
      <c r="Q6" s="38" t="s">
        <v>8</v>
      </c>
      <c r="R6" s="85" t="s">
        <v>59</v>
      </c>
      <c r="S6" s="82"/>
    </row>
    <row r="7" spans="1:19" ht="12.75" customHeight="1">
      <c r="A7" s="5"/>
      <c r="B7" s="34" t="s">
        <v>9</v>
      </c>
      <c r="C7" s="77" t="s">
        <v>9</v>
      </c>
      <c r="D7" s="58" t="s">
        <v>10</v>
      </c>
      <c r="E7" s="29" t="s">
        <v>11</v>
      </c>
      <c r="F7" s="29" t="s">
        <v>12</v>
      </c>
      <c r="G7" s="29" t="s">
        <v>13</v>
      </c>
      <c r="H7" s="29" t="s">
        <v>14</v>
      </c>
      <c r="I7" s="29" t="s">
        <v>15</v>
      </c>
      <c r="J7" s="84"/>
      <c r="K7" s="67" t="s">
        <v>16</v>
      </c>
      <c r="L7" s="28" t="s">
        <v>10</v>
      </c>
      <c r="M7" s="29" t="s">
        <v>11</v>
      </c>
      <c r="N7" s="29" t="s">
        <v>12</v>
      </c>
      <c r="O7" s="29" t="s">
        <v>13</v>
      </c>
      <c r="P7" s="29" t="s">
        <v>14</v>
      </c>
      <c r="Q7" s="29" t="s">
        <v>15</v>
      </c>
      <c r="R7" s="86"/>
      <c r="S7" s="68" t="s">
        <v>16</v>
      </c>
    </row>
    <row r="8" spans="1:19" ht="12.75" customHeight="1">
      <c r="A8" s="15"/>
      <c r="B8" s="31"/>
      <c r="C8" s="31"/>
      <c r="D8" s="23"/>
      <c r="E8" s="15"/>
      <c r="F8" s="15"/>
      <c r="G8" s="15"/>
      <c r="H8" s="15"/>
      <c r="I8" s="15"/>
      <c r="J8" s="59"/>
      <c r="K8" s="7">
        <f aca="true" t="shared" si="0" ref="K8:K21">SUM(D8:J8)</f>
        <v>0</v>
      </c>
      <c r="L8" s="25"/>
      <c r="M8" s="16"/>
      <c r="N8" s="16"/>
      <c r="O8" s="16"/>
      <c r="P8" s="16"/>
      <c r="Q8" s="16"/>
      <c r="R8" s="16"/>
      <c r="S8" s="16"/>
    </row>
    <row r="9" spans="1:19" ht="12.75" customHeight="1">
      <c r="A9" s="1" t="s">
        <v>17</v>
      </c>
      <c r="B9" s="20">
        <v>15.5</v>
      </c>
      <c r="C9" s="20">
        <v>16.3</v>
      </c>
      <c r="D9" s="21">
        <v>0</v>
      </c>
      <c r="E9" s="14">
        <v>1</v>
      </c>
      <c r="F9" s="14">
        <v>4</v>
      </c>
      <c r="G9" s="14">
        <v>42</v>
      </c>
      <c r="H9" s="14">
        <v>68</v>
      </c>
      <c r="I9" s="14">
        <v>144</v>
      </c>
      <c r="J9" s="14">
        <v>154</v>
      </c>
      <c r="K9" s="7">
        <f t="shared" si="0"/>
        <v>413</v>
      </c>
      <c r="L9" s="46">
        <f aca="true" t="shared" si="1" ref="L9:L21">SUM(D9/K9)</f>
        <v>0</v>
      </c>
      <c r="M9" s="47">
        <f aca="true" t="shared" si="2" ref="M9:M21">SUM(E9/K9)</f>
        <v>0.002421307506053269</v>
      </c>
      <c r="N9" s="47">
        <f aca="true" t="shared" si="3" ref="N9:N21">SUM(F9/K9)</f>
        <v>0.009685230024213076</v>
      </c>
      <c r="O9" s="47">
        <f aca="true" t="shared" si="4" ref="O9:O21">SUM(G9/K9)</f>
        <v>0.1016949152542373</v>
      </c>
      <c r="P9" s="47">
        <f aca="true" t="shared" si="5" ref="P9:P21">SUM(H9/K9)</f>
        <v>0.16464891041162227</v>
      </c>
      <c r="Q9" s="47">
        <f aca="true" t="shared" si="6" ref="Q9:Q21">SUM(I9/K9)</f>
        <v>0.3486682808716707</v>
      </c>
      <c r="R9" s="47">
        <f aca="true" t="shared" si="7" ref="R9:R21">SUM(J9/K9)</f>
        <v>0.3728813559322034</v>
      </c>
      <c r="S9" s="48">
        <f aca="true" t="shared" si="8" ref="S9:S22">SUM(L9:R9)</f>
        <v>1</v>
      </c>
    </row>
    <row r="10" spans="1:19" ht="12.75" customHeight="1">
      <c r="A10" s="1" t="s">
        <v>18</v>
      </c>
      <c r="B10" s="22">
        <v>16.9</v>
      </c>
      <c r="C10" s="22">
        <v>17.7</v>
      </c>
      <c r="D10" s="21">
        <v>0</v>
      </c>
      <c r="E10" s="14">
        <v>2</v>
      </c>
      <c r="F10" s="14">
        <v>37</v>
      </c>
      <c r="G10" s="14">
        <v>153</v>
      </c>
      <c r="H10" s="14">
        <v>127</v>
      </c>
      <c r="I10" s="14">
        <v>213</v>
      </c>
      <c r="J10" s="14">
        <v>34</v>
      </c>
      <c r="K10" s="7">
        <f t="shared" si="0"/>
        <v>566</v>
      </c>
      <c r="L10" s="46">
        <f t="shared" si="1"/>
        <v>0</v>
      </c>
      <c r="M10" s="47">
        <f t="shared" si="2"/>
        <v>0.0035335689045936395</v>
      </c>
      <c r="N10" s="47">
        <f t="shared" si="3"/>
        <v>0.06537102473498234</v>
      </c>
      <c r="O10" s="47">
        <f t="shared" si="4"/>
        <v>0.2703180212014134</v>
      </c>
      <c r="P10" s="47">
        <f t="shared" si="5"/>
        <v>0.22438162544169613</v>
      </c>
      <c r="Q10" s="47">
        <f t="shared" si="6"/>
        <v>0.3763250883392226</v>
      </c>
      <c r="R10" s="47">
        <f t="shared" si="7"/>
        <v>0.06007067137809187</v>
      </c>
      <c r="S10" s="48">
        <f t="shared" si="8"/>
        <v>1</v>
      </c>
    </row>
    <row r="11" spans="1:19" ht="12.75" customHeight="1">
      <c r="A11" s="1" t="s">
        <v>19</v>
      </c>
      <c r="B11" s="22">
        <v>21.9</v>
      </c>
      <c r="C11" s="22">
        <v>21.6</v>
      </c>
      <c r="D11" s="22">
        <v>2</v>
      </c>
      <c r="E11" s="13">
        <v>67</v>
      </c>
      <c r="F11" s="13">
        <v>187</v>
      </c>
      <c r="G11" s="13">
        <v>381</v>
      </c>
      <c r="H11" s="13">
        <v>111</v>
      </c>
      <c r="I11" s="13">
        <v>74</v>
      </c>
      <c r="J11" s="13">
        <v>123</v>
      </c>
      <c r="K11" s="7">
        <f t="shared" si="0"/>
        <v>945</v>
      </c>
      <c r="L11" s="46">
        <f t="shared" si="1"/>
        <v>0.0021164021164021165</v>
      </c>
      <c r="M11" s="47">
        <f t="shared" si="2"/>
        <v>0.07089947089947089</v>
      </c>
      <c r="N11" s="47">
        <f t="shared" si="3"/>
        <v>0.19788359788359788</v>
      </c>
      <c r="O11" s="47">
        <f t="shared" si="4"/>
        <v>0.4031746031746032</v>
      </c>
      <c r="P11" s="47">
        <f t="shared" si="5"/>
        <v>0.11746031746031746</v>
      </c>
      <c r="Q11" s="47">
        <f t="shared" si="6"/>
        <v>0.07830687830687831</v>
      </c>
      <c r="R11" s="47">
        <f t="shared" si="7"/>
        <v>0.13015873015873017</v>
      </c>
      <c r="S11" s="48">
        <f t="shared" si="8"/>
        <v>1</v>
      </c>
    </row>
    <row r="12" spans="1:19" ht="12.75" customHeight="1">
      <c r="A12" s="1" t="s">
        <v>57</v>
      </c>
      <c r="B12" s="22">
        <v>23.7</v>
      </c>
      <c r="C12" s="22">
        <v>23.8</v>
      </c>
      <c r="D12" s="21">
        <v>24</v>
      </c>
      <c r="E12" s="14">
        <v>486</v>
      </c>
      <c r="F12" s="14">
        <v>821</v>
      </c>
      <c r="G12" s="14">
        <v>1278</v>
      </c>
      <c r="H12" s="14">
        <v>117</v>
      </c>
      <c r="I12" s="14">
        <v>14</v>
      </c>
      <c r="J12" s="14">
        <v>103</v>
      </c>
      <c r="K12" s="7">
        <f t="shared" si="0"/>
        <v>2843</v>
      </c>
      <c r="L12" s="46">
        <f t="shared" si="1"/>
        <v>0.008441786844882167</v>
      </c>
      <c r="M12" s="47">
        <f t="shared" si="2"/>
        <v>0.17094618360886388</v>
      </c>
      <c r="N12" s="47">
        <f t="shared" si="3"/>
        <v>0.28877945831867746</v>
      </c>
      <c r="O12" s="47">
        <f t="shared" si="4"/>
        <v>0.44952514948997535</v>
      </c>
      <c r="P12" s="47">
        <f t="shared" si="5"/>
        <v>0.04115371086880056</v>
      </c>
      <c r="Q12" s="47">
        <f t="shared" si="6"/>
        <v>0.004924375659514597</v>
      </c>
      <c r="R12" s="47">
        <f t="shared" si="7"/>
        <v>0.036229335209285965</v>
      </c>
      <c r="S12" s="48">
        <f t="shared" si="8"/>
        <v>1</v>
      </c>
    </row>
    <row r="13" spans="1:19" ht="12.75" customHeight="1">
      <c r="A13" s="1" t="s">
        <v>20</v>
      </c>
      <c r="B13" s="20">
        <v>19.3</v>
      </c>
      <c r="C13" s="20">
        <v>19.5</v>
      </c>
      <c r="D13" s="21">
        <v>2</v>
      </c>
      <c r="E13" s="14">
        <v>37</v>
      </c>
      <c r="F13" s="14">
        <v>125</v>
      </c>
      <c r="G13" s="14">
        <v>406</v>
      </c>
      <c r="H13" s="14">
        <v>184</v>
      </c>
      <c r="I13" s="14">
        <v>235</v>
      </c>
      <c r="J13" s="14">
        <v>71</v>
      </c>
      <c r="K13" s="7">
        <f t="shared" si="0"/>
        <v>1060</v>
      </c>
      <c r="L13" s="46">
        <f t="shared" si="1"/>
        <v>0.0018867924528301887</v>
      </c>
      <c r="M13" s="47">
        <f t="shared" si="2"/>
        <v>0.03490566037735849</v>
      </c>
      <c r="N13" s="47">
        <f t="shared" si="3"/>
        <v>0.1179245283018868</v>
      </c>
      <c r="O13" s="47">
        <f t="shared" si="4"/>
        <v>0.38301886792452833</v>
      </c>
      <c r="P13" s="47">
        <f t="shared" si="5"/>
        <v>0.17358490566037735</v>
      </c>
      <c r="Q13" s="47">
        <f t="shared" si="6"/>
        <v>0.22169811320754718</v>
      </c>
      <c r="R13" s="47">
        <f t="shared" si="7"/>
        <v>0.0669811320754717</v>
      </c>
      <c r="S13" s="48">
        <f t="shared" si="8"/>
        <v>1</v>
      </c>
    </row>
    <row r="14" spans="1:19" ht="12.75" customHeight="1">
      <c r="A14" s="1" t="s">
        <v>21</v>
      </c>
      <c r="B14" s="20">
        <v>22</v>
      </c>
      <c r="C14" s="20">
        <v>21.9</v>
      </c>
      <c r="D14" s="21">
        <v>5</v>
      </c>
      <c r="E14" s="14">
        <v>83</v>
      </c>
      <c r="F14" s="14">
        <v>281</v>
      </c>
      <c r="G14" s="14">
        <v>659</v>
      </c>
      <c r="H14" s="14">
        <v>169</v>
      </c>
      <c r="I14" s="14">
        <v>45</v>
      </c>
      <c r="J14" s="14">
        <v>34</v>
      </c>
      <c r="K14" s="7">
        <f t="shared" si="0"/>
        <v>1276</v>
      </c>
      <c r="L14" s="46">
        <f t="shared" si="1"/>
        <v>0.003918495297805642</v>
      </c>
      <c r="M14" s="47">
        <f t="shared" si="2"/>
        <v>0.06504702194357367</v>
      </c>
      <c r="N14" s="47">
        <f t="shared" si="3"/>
        <v>0.22021943573667713</v>
      </c>
      <c r="O14" s="47">
        <f t="shared" si="4"/>
        <v>0.5164576802507836</v>
      </c>
      <c r="P14" s="47">
        <f t="shared" si="5"/>
        <v>0.13244514106583072</v>
      </c>
      <c r="Q14" s="47">
        <f t="shared" si="6"/>
        <v>0.03526645768025078</v>
      </c>
      <c r="R14" s="47">
        <f t="shared" si="7"/>
        <v>0.02664576802507837</v>
      </c>
      <c r="S14" s="48">
        <f t="shared" si="8"/>
        <v>1</v>
      </c>
    </row>
    <row r="15" spans="1:19" ht="12.75" customHeight="1">
      <c r="A15" s="1" t="s">
        <v>22</v>
      </c>
      <c r="B15" s="22">
        <v>22</v>
      </c>
      <c r="C15" s="20">
        <v>22.2</v>
      </c>
      <c r="D15" s="21">
        <v>4</v>
      </c>
      <c r="E15" s="14">
        <v>157</v>
      </c>
      <c r="F15" s="14">
        <v>334</v>
      </c>
      <c r="G15" s="14">
        <v>669</v>
      </c>
      <c r="H15" s="14">
        <v>200</v>
      </c>
      <c r="I15" s="14">
        <v>37</v>
      </c>
      <c r="J15" s="14">
        <v>117</v>
      </c>
      <c r="K15" s="7">
        <f t="shared" si="0"/>
        <v>1518</v>
      </c>
      <c r="L15" s="46">
        <f t="shared" si="1"/>
        <v>0.002635046113306983</v>
      </c>
      <c r="M15" s="47">
        <f t="shared" si="2"/>
        <v>0.10342555994729907</v>
      </c>
      <c r="N15" s="47">
        <f t="shared" si="3"/>
        <v>0.22002635046113306</v>
      </c>
      <c r="O15" s="47">
        <f t="shared" si="4"/>
        <v>0.4407114624505929</v>
      </c>
      <c r="P15" s="47">
        <f t="shared" si="5"/>
        <v>0.13175230566534915</v>
      </c>
      <c r="Q15" s="47">
        <f t="shared" si="6"/>
        <v>0.024374176548089592</v>
      </c>
      <c r="R15" s="47">
        <f t="shared" si="7"/>
        <v>0.07707509881422925</v>
      </c>
      <c r="S15" s="48">
        <f t="shared" si="8"/>
        <v>1</v>
      </c>
    </row>
    <row r="16" spans="1:19" ht="12.75" customHeight="1">
      <c r="A16" s="1" t="s">
        <v>23</v>
      </c>
      <c r="B16" s="20">
        <v>27.4</v>
      </c>
      <c r="C16" s="20">
        <v>27.3</v>
      </c>
      <c r="D16" s="21">
        <v>85</v>
      </c>
      <c r="E16" s="14">
        <v>552</v>
      </c>
      <c r="F16" s="14">
        <v>480</v>
      </c>
      <c r="G16" s="14">
        <v>179</v>
      </c>
      <c r="H16" s="14">
        <v>7</v>
      </c>
      <c r="I16" s="14">
        <v>0</v>
      </c>
      <c r="J16" s="14">
        <v>64</v>
      </c>
      <c r="K16" s="7">
        <f t="shared" si="0"/>
        <v>1367</v>
      </c>
      <c r="L16" s="46">
        <f t="shared" si="1"/>
        <v>0.06217995610826628</v>
      </c>
      <c r="M16" s="47">
        <f t="shared" si="2"/>
        <v>0.4038039502560351</v>
      </c>
      <c r="N16" s="47">
        <f t="shared" si="3"/>
        <v>0.3511338697878566</v>
      </c>
      <c r="O16" s="47">
        <f t="shared" si="4"/>
        <v>0.13094367227505485</v>
      </c>
      <c r="P16" s="47">
        <f t="shared" si="5"/>
        <v>0.005120702267739576</v>
      </c>
      <c r="Q16" s="47">
        <f t="shared" si="6"/>
        <v>0</v>
      </c>
      <c r="R16" s="47">
        <f t="shared" si="7"/>
        <v>0.04681784930504755</v>
      </c>
      <c r="S16" s="48">
        <f t="shared" si="8"/>
        <v>0.9999999999999999</v>
      </c>
    </row>
    <row r="17" spans="1:19" ht="12.75" customHeight="1">
      <c r="A17" s="1" t="s">
        <v>65</v>
      </c>
      <c r="B17" s="20">
        <v>22</v>
      </c>
      <c r="C17" s="20">
        <v>22.1</v>
      </c>
      <c r="D17" s="21">
        <v>2</v>
      </c>
      <c r="E17" s="14">
        <v>101</v>
      </c>
      <c r="F17" s="14">
        <v>376</v>
      </c>
      <c r="G17" s="14">
        <v>800</v>
      </c>
      <c r="H17" s="14">
        <v>184</v>
      </c>
      <c r="I17" s="14">
        <v>29</v>
      </c>
      <c r="J17" s="14">
        <v>145</v>
      </c>
      <c r="K17" s="7">
        <f t="shared" si="0"/>
        <v>1637</v>
      </c>
      <c r="L17" s="46">
        <f t="shared" si="1"/>
        <v>0.0012217470983506415</v>
      </c>
      <c r="M17" s="47">
        <f t="shared" si="2"/>
        <v>0.06169822846670739</v>
      </c>
      <c r="N17" s="47">
        <f t="shared" si="3"/>
        <v>0.2296884544899206</v>
      </c>
      <c r="O17" s="47">
        <f t="shared" si="4"/>
        <v>0.48869883934025654</v>
      </c>
      <c r="P17" s="47">
        <f t="shared" si="5"/>
        <v>0.11240073304825901</v>
      </c>
      <c r="Q17" s="47">
        <f t="shared" si="6"/>
        <v>0.0177153329260843</v>
      </c>
      <c r="R17" s="47">
        <f t="shared" si="7"/>
        <v>0.0885766646304215</v>
      </c>
      <c r="S17" s="48">
        <f t="shared" si="8"/>
        <v>1</v>
      </c>
    </row>
    <row r="18" spans="1:19" ht="12.75" customHeight="1">
      <c r="A18" s="1" t="s">
        <v>24</v>
      </c>
      <c r="B18" s="22">
        <v>25.3</v>
      </c>
      <c r="C18" s="22">
        <v>25.3</v>
      </c>
      <c r="D18" s="21">
        <v>89</v>
      </c>
      <c r="E18" s="14">
        <v>1149</v>
      </c>
      <c r="F18" s="14">
        <v>1824</v>
      </c>
      <c r="G18" s="14">
        <v>1497</v>
      </c>
      <c r="H18" s="14">
        <v>57</v>
      </c>
      <c r="I18" s="14">
        <v>14</v>
      </c>
      <c r="J18" s="14">
        <v>207</v>
      </c>
      <c r="K18" s="7">
        <f t="shared" si="0"/>
        <v>4837</v>
      </c>
      <c r="L18" s="46">
        <f t="shared" si="1"/>
        <v>0.01839983460822824</v>
      </c>
      <c r="M18" s="47">
        <f t="shared" si="2"/>
        <v>0.23754393218937359</v>
      </c>
      <c r="N18" s="47">
        <f t="shared" si="3"/>
        <v>0.37709323961132934</v>
      </c>
      <c r="O18" s="47">
        <f t="shared" si="4"/>
        <v>0.309489352904693</v>
      </c>
      <c r="P18" s="47">
        <f t="shared" si="5"/>
        <v>0.011784163737854042</v>
      </c>
      <c r="Q18" s="47">
        <f t="shared" si="6"/>
        <v>0.002894356005788712</v>
      </c>
      <c r="R18" s="47">
        <f t="shared" si="7"/>
        <v>0.0427951209427331</v>
      </c>
      <c r="S18" s="48">
        <f t="shared" si="8"/>
        <v>1</v>
      </c>
    </row>
    <row r="19" spans="1:19" ht="12.75" customHeight="1">
      <c r="A19" s="1" t="s">
        <v>25</v>
      </c>
      <c r="B19" s="22">
        <v>23.6</v>
      </c>
      <c r="C19" s="22">
        <v>23.7</v>
      </c>
      <c r="D19" s="21">
        <v>14</v>
      </c>
      <c r="E19" s="14">
        <v>186</v>
      </c>
      <c r="F19" s="14">
        <v>263</v>
      </c>
      <c r="G19" s="14">
        <v>290</v>
      </c>
      <c r="H19" s="14">
        <v>75</v>
      </c>
      <c r="I19" s="14">
        <v>50</v>
      </c>
      <c r="J19" s="14">
        <v>77</v>
      </c>
      <c r="K19" s="7">
        <f t="shared" si="0"/>
        <v>955</v>
      </c>
      <c r="L19" s="46">
        <f t="shared" si="1"/>
        <v>0.014659685863874346</v>
      </c>
      <c r="M19" s="47">
        <f t="shared" si="2"/>
        <v>0.19476439790575917</v>
      </c>
      <c r="N19" s="47">
        <f t="shared" si="3"/>
        <v>0.2753926701570681</v>
      </c>
      <c r="O19" s="47">
        <f t="shared" si="4"/>
        <v>0.3036649214659686</v>
      </c>
      <c r="P19" s="47">
        <f t="shared" si="5"/>
        <v>0.07853403141361257</v>
      </c>
      <c r="Q19" s="47">
        <f t="shared" si="6"/>
        <v>0.05235602094240838</v>
      </c>
      <c r="R19" s="47">
        <f t="shared" si="7"/>
        <v>0.0806282722513089</v>
      </c>
      <c r="S19" s="48">
        <f t="shared" si="8"/>
        <v>1.0000000000000002</v>
      </c>
    </row>
    <row r="20" spans="1:19" ht="12.75" customHeight="1">
      <c r="A20" s="1" t="s">
        <v>26</v>
      </c>
      <c r="B20" s="20">
        <v>27.1</v>
      </c>
      <c r="C20" s="20">
        <v>27.1</v>
      </c>
      <c r="D20" s="21">
        <v>51</v>
      </c>
      <c r="E20" s="14">
        <v>360</v>
      </c>
      <c r="F20" s="14">
        <v>314</v>
      </c>
      <c r="G20" s="14">
        <v>146</v>
      </c>
      <c r="H20" s="14">
        <v>6</v>
      </c>
      <c r="I20" s="14">
        <v>1</v>
      </c>
      <c r="J20" s="14">
        <v>84</v>
      </c>
      <c r="K20" s="7">
        <f t="shared" si="0"/>
        <v>962</v>
      </c>
      <c r="L20" s="46">
        <f t="shared" si="1"/>
        <v>0.05301455301455302</v>
      </c>
      <c r="M20" s="47">
        <f t="shared" si="2"/>
        <v>0.37422037422037424</v>
      </c>
      <c r="N20" s="47">
        <f t="shared" si="3"/>
        <v>0.3264033264033264</v>
      </c>
      <c r="O20" s="47">
        <f t="shared" si="4"/>
        <v>0.15176715176715178</v>
      </c>
      <c r="P20" s="47">
        <f t="shared" si="5"/>
        <v>0.006237006237006237</v>
      </c>
      <c r="Q20" s="47">
        <f t="shared" si="6"/>
        <v>0.0010395010395010396</v>
      </c>
      <c r="R20" s="47">
        <f t="shared" si="7"/>
        <v>0.08731808731808732</v>
      </c>
      <c r="S20" s="48">
        <f t="shared" si="8"/>
        <v>1</v>
      </c>
    </row>
    <row r="21" spans="1:19" ht="12.75" customHeight="1">
      <c r="A21" s="1" t="s">
        <v>27</v>
      </c>
      <c r="B21" s="22">
        <v>23.5</v>
      </c>
      <c r="C21" s="22">
        <v>22.9</v>
      </c>
      <c r="D21" s="21">
        <v>4</v>
      </c>
      <c r="E21" s="14">
        <v>51</v>
      </c>
      <c r="F21" s="14">
        <v>150</v>
      </c>
      <c r="G21" s="14">
        <v>225</v>
      </c>
      <c r="H21" s="14">
        <v>46</v>
      </c>
      <c r="I21" s="14">
        <v>10</v>
      </c>
      <c r="J21" s="14">
        <v>39</v>
      </c>
      <c r="K21" s="7">
        <f t="shared" si="0"/>
        <v>525</v>
      </c>
      <c r="L21" s="46">
        <f t="shared" si="1"/>
        <v>0.007619047619047619</v>
      </c>
      <c r="M21" s="47">
        <f t="shared" si="2"/>
        <v>0.09714285714285714</v>
      </c>
      <c r="N21" s="47">
        <f t="shared" si="3"/>
        <v>0.2857142857142857</v>
      </c>
      <c r="O21" s="47">
        <f t="shared" si="4"/>
        <v>0.42857142857142855</v>
      </c>
      <c r="P21" s="47">
        <f t="shared" si="5"/>
        <v>0.08761904761904762</v>
      </c>
      <c r="Q21" s="47">
        <f t="shared" si="6"/>
        <v>0.01904761904761905</v>
      </c>
      <c r="R21" s="47">
        <f t="shared" si="7"/>
        <v>0.07428571428571429</v>
      </c>
      <c r="S21" s="48">
        <f t="shared" si="8"/>
        <v>1</v>
      </c>
    </row>
    <row r="22" spans="1:19" ht="12.75" customHeight="1">
      <c r="A22" s="1" t="s">
        <v>28</v>
      </c>
      <c r="B22" s="11"/>
      <c r="C22" s="11"/>
      <c r="D22" s="21">
        <f aca="true" t="shared" si="9" ref="D22:K22">SUM(D9:D21)</f>
        <v>282</v>
      </c>
      <c r="E22" s="14">
        <f t="shared" si="9"/>
        <v>3232</v>
      </c>
      <c r="F22" s="14">
        <f t="shared" si="9"/>
        <v>5196</v>
      </c>
      <c r="G22" s="14">
        <f t="shared" si="9"/>
        <v>6725</v>
      </c>
      <c r="H22" s="14">
        <f t="shared" si="9"/>
        <v>1351</v>
      </c>
      <c r="I22" s="14">
        <f t="shared" si="9"/>
        <v>866</v>
      </c>
      <c r="J22" s="14">
        <f t="shared" si="9"/>
        <v>1252</v>
      </c>
      <c r="K22" s="14">
        <f t="shared" si="9"/>
        <v>18904</v>
      </c>
      <c r="L22" s="24">
        <f>(D22/K22)</f>
        <v>0.014917477782479899</v>
      </c>
      <c r="M22" s="27">
        <f>E22/K22</f>
        <v>0.17096910706728735</v>
      </c>
      <c r="N22" s="27">
        <f>F22/K22</f>
        <v>0.2748624629707998</v>
      </c>
      <c r="O22" s="27">
        <f>G22/K22</f>
        <v>0.3557448159119763</v>
      </c>
      <c r="P22" s="27">
        <f>H22/K22</f>
        <v>0.07146635632670334</v>
      </c>
      <c r="Q22" s="27">
        <f>I22/K22</f>
        <v>0.045810410495133305</v>
      </c>
      <c r="R22" s="27">
        <f>J22/K22</f>
        <v>0.06622936944561997</v>
      </c>
      <c r="S22" s="48">
        <f t="shared" si="8"/>
        <v>1</v>
      </c>
    </row>
    <row r="23" spans="1:19" ht="12.75" customHeight="1">
      <c r="A23" s="13"/>
      <c r="D23" s="13"/>
      <c r="E23" s="13"/>
      <c r="F23" s="13"/>
      <c r="G23" s="13"/>
      <c r="H23" s="13"/>
      <c r="I23" s="13"/>
      <c r="J23" s="13"/>
      <c r="K23" s="5"/>
      <c r="L23" s="27"/>
      <c r="M23" s="27"/>
      <c r="N23" s="27"/>
      <c r="O23" s="27"/>
      <c r="P23" s="27"/>
      <c r="Q23" s="27"/>
      <c r="R23" s="27"/>
      <c r="S23" s="27"/>
    </row>
    <row r="24" spans="1:19" ht="12.75" customHeight="1">
      <c r="A24" s="1" t="s">
        <v>55</v>
      </c>
      <c r="B24" s="8"/>
      <c r="C24" s="8"/>
      <c r="D24" s="14"/>
      <c r="E24" s="14"/>
      <c r="F24" s="14"/>
      <c r="G24" s="14"/>
      <c r="H24" s="14"/>
      <c r="I24" s="14"/>
      <c r="J24" s="14"/>
      <c r="K24" s="14"/>
      <c r="L24" s="27"/>
      <c r="M24" s="27"/>
      <c r="N24" s="27"/>
      <c r="O24" s="27"/>
      <c r="P24" s="27"/>
      <c r="Q24" s="27"/>
      <c r="R24" s="27"/>
      <c r="S24" s="27"/>
    </row>
    <row r="25" spans="1:19" ht="12.75" customHeight="1">
      <c r="A25" s="1" t="s">
        <v>64</v>
      </c>
      <c r="B25" s="8"/>
      <c r="C25" s="8"/>
      <c r="D25" s="14"/>
      <c r="E25" s="14"/>
      <c r="F25" s="14"/>
      <c r="G25" s="14"/>
      <c r="H25" s="14"/>
      <c r="I25" s="14"/>
      <c r="J25" s="14"/>
      <c r="K25" s="14"/>
      <c r="L25" s="27"/>
      <c r="M25" s="27"/>
      <c r="N25" s="27"/>
      <c r="O25" s="27"/>
      <c r="P25" s="27"/>
      <c r="Q25" s="27"/>
      <c r="R25" s="27"/>
      <c r="S25" s="27"/>
    </row>
    <row r="26" spans="1:3" ht="12.75" customHeight="1">
      <c r="A26" s="1" t="s">
        <v>56</v>
      </c>
      <c r="B26" s="8"/>
      <c r="C26" s="8"/>
    </row>
    <row r="27" spans="1:3" ht="12.75" customHeight="1">
      <c r="A27" s="1"/>
      <c r="B27" s="8"/>
      <c r="C27" s="8"/>
    </row>
    <row r="28" spans="1:11" ht="12.75" customHeight="1">
      <c r="A28" s="1" t="s">
        <v>54</v>
      </c>
      <c r="B28" s="8"/>
      <c r="C28" s="8"/>
      <c r="D28" s="14"/>
      <c r="E28" s="14"/>
      <c r="F28" s="14"/>
      <c r="G28" s="14"/>
      <c r="H28" s="14"/>
      <c r="I28" s="14"/>
      <c r="J28" s="14"/>
      <c r="K28" s="14"/>
    </row>
    <row r="29" ht="12.75" customHeight="1">
      <c r="A29" s="2" t="s">
        <v>62</v>
      </c>
    </row>
    <row r="30" spans="1:11" ht="12.75" customHeight="1">
      <c r="A30" s="1" t="s">
        <v>63</v>
      </c>
      <c r="B30" s="8"/>
      <c r="C30" s="8"/>
      <c r="D30" s="14"/>
      <c r="E30" s="14"/>
      <c r="F30" s="14"/>
      <c r="G30" s="14"/>
      <c r="H30" s="14"/>
      <c r="I30" s="14"/>
      <c r="J30" s="14"/>
      <c r="K30" s="14"/>
    </row>
    <row r="31" spans="1:19" ht="12.75" customHeight="1" thickBot="1">
      <c r="A31" s="5"/>
      <c r="B31" s="32"/>
      <c r="C31" s="32"/>
      <c r="D31" s="7"/>
      <c r="E31" s="7"/>
      <c r="F31" s="7"/>
      <c r="G31" s="7"/>
      <c r="H31" s="7"/>
      <c r="I31" s="7"/>
      <c r="J31" s="7"/>
      <c r="K31" s="7"/>
      <c r="L31" s="5"/>
      <c r="M31" s="5"/>
      <c r="N31" s="5"/>
      <c r="O31" s="5"/>
      <c r="P31" s="5"/>
      <c r="Q31" s="5"/>
      <c r="R31" s="5"/>
      <c r="S31" s="5"/>
    </row>
    <row r="32" spans="1:19" ht="12.75" customHeight="1" thickTop="1">
      <c r="A32" s="17"/>
      <c r="B32" s="35">
        <v>2005</v>
      </c>
      <c r="C32" s="72" t="s">
        <v>1</v>
      </c>
      <c r="D32" s="4" t="s">
        <v>67</v>
      </c>
      <c r="E32" s="4"/>
      <c r="F32" s="4"/>
      <c r="G32" s="4"/>
      <c r="H32" s="4"/>
      <c r="I32" s="78"/>
      <c r="J32" s="80"/>
      <c r="K32" s="79"/>
      <c r="L32" s="62" t="s">
        <v>68</v>
      </c>
      <c r="M32" s="44"/>
      <c r="N32" s="4"/>
      <c r="O32" s="4"/>
      <c r="P32" s="4"/>
      <c r="Q32" s="4"/>
      <c r="R32" s="80"/>
      <c r="S32" s="69"/>
    </row>
    <row r="33" spans="1:19" ht="12.75" customHeight="1">
      <c r="A33" s="13"/>
      <c r="B33" s="34" t="s">
        <v>2</v>
      </c>
      <c r="C33" s="73" t="s">
        <v>2</v>
      </c>
      <c r="D33" s="71" t="s">
        <v>3</v>
      </c>
      <c r="E33" s="37" t="s">
        <v>4</v>
      </c>
      <c r="F33" s="37" t="s">
        <v>5</v>
      </c>
      <c r="G33" s="37" t="s">
        <v>6</v>
      </c>
      <c r="H33" s="37" t="s">
        <v>7</v>
      </c>
      <c r="I33" s="37" t="s">
        <v>8</v>
      </c>
      <c r="J33" s="87" t="s">
        <v>59</v>
      </c>
      <c r="K33" s="66"/>
      <c r="L33" s="39" t="s">
        <v>3</v>
      </c>
      <c r="M33" s="38" t="s">
        <v>4</v>
      </c>
      <c r="N33" s="38" t="s">
        <v>5</v>
      </c>
      <c r="O33" s="38" t="s">
        <v>6</v>
      </c>
      <c r="P33" s="38" t="s">
        <v>7</v>
      </c>
      <c r="Q33" s="38" t="s">
        <v>8</v>
      </c>
      <c r="R33" s="85" t="s">
        <v>59</v>
      </c>
      <c r="S33" s="81"/>
    </row>
    <row r="34" spans="1:19" ht="12.75" customHeight="1">
      <c r="A34" s="5"/>
      <c r="B34" s="34" t="s">
        <v>9</v>
      </c>
      <c r="C34" s="74" t="s">
        <v>9</v>
      </c>
      <c r="D34" s="58" t="s">
        <v>10</v>
      </c>
      <c r="E34" s="29" t="s">
        <v>11</v>
      </c>
      <c r="F34" s="29" t="s">
        <v>12</v>
      </c>
      <c r="G34" s="29" t="s">
        <v>13</v>
      </c>
      <c r="H34" s="29" t="s">
        <v>14</v>
      </c>
      <c r="I34" s="29" t="s">
        <v>15</v>
      </c>
      <c r="J34" s="88"/>
      <c r="K34" s="67" t="s">
        <v>16</v>
      </c>
      <c r="L34" s="28" t="s">
        <v>10</v>
      </c>
      <c r="M34" s="29" t="s">
        <v>11</v>
      </c>
      <c r="N34" s="29" t="s">
        <v>12</v>
      </c>
      <c r="O34" s="29" t="s">
        <v>13</v>
      </c>
      <c r="P34" s="29" t="s">
        <v>14</v>
      </c>
      <c r="Q34" s="29" t="s">
        <v>15</v>
      </c>
      <c r="R34" s="89"/>
      <c r="S34" s="70" t="s">
        <v>16</v>
      </c>
    </row>
    <row r="35" spans="1:19" ht="12.75" customHeight="1">
      <c r="A35" s="15"/>
      <c r="B35" s="31"/>
      <c r="C35" s="31"/>
      <c r="D35" s="23"/>
      <c r="E35" s="15"/>
      <c r="F35" s="15"/>
      <c r="G35" s="15"/>
      <c r="H35" s="15"/>
      <c r="I35" s="15"/>
      <c r="J35" s="59"/>
      <c r="K35" s="7"/>
      <c r="L35" s="25"/>
      <c r="M35" s="16"/>
      <c r="N35" s="16"/>
      <c r="O35" s="16"/>
      <c r="P35" s="16"/>
      <c r="Q35" s="16"/>
      <c r="R35" s="57"/>
      <c r="S35" s="57"/>
    </row>
    <row r="36" spans="1:19" ht="12.75" customHeight="1">
      <c r="A36" s="1" t="s">
        <v>30</v>
      </c>
      <c r="B36" s="20">
        <v>21</v>
      </c>
      <c r="C36" s="20">
        <v>21</v>
      </c>
      <c r="D36" s="21">
        <v>1</v>
      </c>
      <c r="E36" s="14">
        <v>7</v>
      </c>
      <c r="F36" s="14">
        <v>23</v>
      </c>
      <c r="G36" s="14">
        <v>68</v>
      </c>
      <c r="H36" s="14">
        <v>24</v>
      </c>
      <c r="I36" s="14">
        <v>8</v>
      </c>
      <c r="J36" s="14">
        <v>7</v>
      </c>
      <c r="K36" s="7">
        <f aca="true" t="shared" si="10" ref="K36:K59">SUM(D36:J36)</f>
        <v>138</v>
      </c>
      <c r="L36" s="46">
        <f>SUM(D36/K36)</f>
        <v>0.007246376811594203</v>
      </c>
      <c r="M36" s="47">
        <f>SUM(E36/K36)</f>
        <v>0.050724637681159424</v>
      </c>
      <c r="N36" s="47">
        <f>SUM(F36/K36)</f>
        <v>0.16666666666666666</v>
      </c>
      <c r="O36" s="47">
        <f>SUM(G36/K36)</f>
        <v>0.4927536231884058</v>
      </c>
      <c r="P36" s="47">
        <f>SUM(H36/K36)</f>
        <v>0.17391304347826086</v>
      </c>
      <c r="Q36" s="47">
        <f>SUM(I36/K36)</f>
        <v>0.057971014492753624</v>
      </c>
      <c r="R36" s="47">
        <f>SUM(J36/K36)</f>
        <v>0.050724637681159424</v>
      </c>
      <c r="S36" s="48">
        <f>SUM(L36:R36)</f>
        <v>1</v>
      </c>
    </row>
    <row r="37" spans="1:19" ht="12.75" customHeight="1">
      <c r="A37" s="1" t="s">
        <v>66</v>
      </c>
      <c r="B37" s="20">
        <v>21</v>
      </c>
      <c r="C37" s="20">
        <v>21</v>
      </c>
      <c r="D37" s="41">
        <v>0</v>
      </c>
      <c r="E37" s="43">
        <v>8</v>
      </c>
      <c r="F37" s="43">
        <v>31</v>
      </c>
      <c r="G37" s="43">
        <v>114</v>
      </c>
      <c r="H37" s="43">
        <v>34</v>
      </c>
      <c r="I37" s="43">
        <v>10</v>
      </c>
      <c r="J37" s="43">
        <v>15</v>
      </c>
      <c r="K37" s="7">
        <f t="shared" si="10"/>
        <v>212</v>
      </c>
      <c r="L37" s="46">
        <f aca="true" t="shared" si="11" ref="L37:L59">SUM(D37/K37)</f>
        <v>0</v>
      </c>
      <c r="M37" s="47">
        <f aca="true" t="shared" si="12" ref="M37:M59">SUM(E37/K37)</f>
        <v>0.03773584905660377</v>
      </c>
      <c r="N37" s="47">
        <f aca="true" t="shared" si="13" ref="N37:N59">SUM(F37/K37)</f>
        <v>0.14622641509433962</v>
      </c>
      <c r="O37" s="47">
        <f aca="true" t="shared" si="14" ref="O37:O59">SUM(G37/K37)</f>
        <v>0.5377358490566038</v>
      </c>
      <c r="P37" s="47">
        <f aca="true" t="shared" si="15" ref="P37:P59">SUM(H37/K37)</f>
        <v>0.16037735849056603</v>
      </c>
      <c r="Q37" s="47">
        <f aca="true" t="shared" si="16" ref="Q37:Q59">SUM(I37/K37)</f>
        <v>0.04716981132075472</v>
      </c>
      <c r="R37" s="47">
        <f aca="true" t="shared" si="17" ref="R37:R59">SUM(J37/K37)</f>
        <v>0.07075471698113207</v>
      </c>
      <c r="S37" s="48">
        <f aca="true" t="shared" si="18" ref="S37:S59">SUM(L37:R37)</f>
        <v>1</v>
      </c>
    </row>
    <row r="38" spans="1:19" ht="12.75" customHeight="1">
      <c r="A38" s="1" t="s">
        <v>31</v>
      </c>
      <c r="B38" s="20">
        <v>22</v>
      </c>
      <c r="C38" s="20">
        <v>22.5</v>
      </c>
      <c r="D38" s="21">
        <v>1</v>
      </c>
      <c r="E38" s="14">
        <v>20</v>
      </c>
      <c r="F38" s="14">
        <v>78</v>
      </c>
      <c r="G38" s="14">
        <v>149</v>
      </c>
      <c r="H38" s="14">
        <v>20</v>
      </c>
      <c r="I38" s="14">
        <v>5</v>
      </c>
      <c r="J38" s="14">
        <v>3</v>
      </c>
      <c r="K38" s="7">
        <f t="shared" si="10"/>
        <v>276</v>
      </c>
      <c r="L38" s="46">
        <f t="shared" si="11"/>
        <v>0.0036231884057971015</v>
      </c>
      <c r="M38" s="47">
        <f t="shared" si="12"/>
        <v>0.07246376811594203</v>
      </c>
      <c r="N38" s="47">
        <f t="shared" si="13"/>
        <v>0.2826086956521739</v>
      </c>
      <c r="O38" s="47">
        <f t="shared" si="14"/>
        <v>0.5398550724637681</v>
      </c>
      <c r="P38" s="47">
        <f t="shared" si="15"/>
        <v>0.07246376811594203</v>
      </c>
      <c r="Q38" s="47">
        <f t="shared" si="16"/>
        <v>0.018115942028985508</v>
      </c>
      <c r="R38" s="47">
        <f t="shared" si="17"/>
        <v>0.010869565217391304</v>
      </c>
      <c r="S38" s="48">
        <f t="shared" si="18"/>
        <v>1</v>
      </c>
    </row>
    <row r="39" spans="1:19" ht="12.75" customHeight="1">
      <c r="A39" s="1" t="s">
        <v>32</v>
      </c>
      <c r="B39" s="20">
        <v>21.8</v>
      </c>
      <c r="C39" s="20">
        <v>22.5</v>
      </c>
      <c r="D39" s="21">
        <v>1</v>
      </c>
      <c r="E39" s="14">
        <v>15</v>
      </c>
      <c r="F39" s="14">
        <v>47</v>
      </c>
      <c r="G39" s="14">
        <v>76</v>
      </c>
      <c r="H39" s="14">
        <v>15</v>
      </c>
      <c r="I39" s="14">
        <v>9</v>
      </c>
      <c r="J39" s="14">
        <v>28</v>
      </c>
      <c r="K39" s="7">
        <f t="shared" si="10"/>
        <v>191</v>
      </c>
      <c r="L39" s="46">
        <f t="shared" si="11"/>
        <v>0.005235602094240838</v>
      </c>
      <c r="M39" s="47">
        <f t="shared" si="12"/>
        <v>0.07853403141361257</v>
      </c>
      <c r="N39" s="47">
        <f t="shared" si="13"/>
        <v>0.24607329842931938</v>
      </c>
      <c r="O39" s="47">
        <f t="shared" si="14"/>
        <v>0.39790575916230364</v>
      </c>
      <c r="P39" s="47">
        <f t="shared" si="15"/>
        <v>0.07853403141361257</v>
      </c>
      <c r="Q39" s="47">
        <f t="shared" si="16"/>
        <v>0.04712041884816754</v>
      </c>
      <c r="R39" s="47">
        <f t="shared" si="17"/>
        <v>0.14659685863874344</v>
      </c>
      <c r="S39" s="48">
        <f t="shared" si="18"/>
        <v>1</v>
      </c>
    </row>
    <row r="40" spans="1:19" ht="12.75" customHeight="1">
      <c r="A40" s="1" t="s">
        <v>33</v>
      </c>
      <c r="B40" s="20">
        <v>21.6</v>
      </c>
      <c r="C40" s="20">
        <v>21</v>
      </c>
      <c r="D40" s="21">
        <v>0</v>
      </c>
      <c r="E40" s="14">
        <v>12</v>
      </c>
      <c r="F40" s="14">
        <v>33</v>
      </c>
      <c r="G40" s="14">
        <v>106</v>
      </c>
      <c r="H40" s="14">
        <v>53</v>
      </c>
      <c r="I40" s="14">
        <v>6</v>
      </c>
      <c r="J40" s="14">
        <v>2</v>
      </c>
      <c r="K40" s="7">
        <f>SUM(D40:J40)</f>
        <v>212</v>
      </c>
      <c r="L40" s="46">
        <f t="shared" si="11"/>
        <v>0</v>
      </c>
      <c r="M40" s="47">
        <f t="shared" si="12"/>
        <v>0.05660377358490566</v>
      </c>
      <c r="N40" s="47">
        <f t="shared" si="13"/>
        <v>0.15566037735849056</v>
      </c>
      <c r="O40" s="47">
        <f t="shared" si="14"/>
        <v>0.5</v>
      </c>
      <c r="P40" s="47">
        <f t="shared" si="15"/>
        <v>0.25</v>
      </c>
      <c r="Q40" s="47">
        <f t="shared" si="16"/>
        <v>0.02830188679245283</v>
      </c>
      <c r="R40" s="47">
        <f t="shared" si="17"/>
        <v>0.009433962264150943</v>
      </c>
      <c r="S40" s="48">
        <f t="shared" si="18"/>
        <v>1</v>
      </c>
    </row>
    <row r="41" spans="1:19" ht="12.75" customHeight="1">
      <c r="A41" s="1" t="s">
        <v>34</v>
      </c>
      <c r="B41" s="20">
        <v>25.7</v>
      </c>
      <c r="C41" s="20">
        <v>25</v>
      </c>
      <c r="D41" s="21">
        <v>2</v>
      </c>
      <c r="E41" s="14">
        <v>84</v>
      </c>
      <c r="F41" s="14">
        <v>94</v>
      </c>
      <c r="G41" s="14">
        <v>102</v>
      </c>
      <c r="H41" s="14">
        <v>62</v>
      </c>
      <c r="I41" s="14">
        <v>14</v>
      </c>
      <c r="J41" s="14">
        <v>269</v>
      </c>
      <c r="K41" s="7">
        <f t="shared" si="10"/>
        <v>627</v>
      </c>
      <c r="L41" s="46">
        <f t="shared" si="11"/>
        <v>0.003189792663476874</v>
      </c>
      <c r="M41" s="47">
        <f t="shared" si="12"/>
        <v>0.1339712918660287</v>
      </c>
      <c r="N41" s="47">
        <f t="shared" si="13"/>
        <v>0.14992025518341306</v>
      </c>
      <c r="O41" s="47">
        <f t="shared" si="14"/>
        <v>0.16267942583732056</v>
      </c>
      <c r="P41" s="47">
        <f t="shared" si="15"/>
        <v>0.09888357256778309</v>
      </c>
      <c r="Q41" s="47">
        <f t="shared" si="16"/>
        <v>0.022328548644338118</v>
      </c>
      <c r="R41" s="47">
        <f t="shared" si="17"/>
        <v>0.42902711323763953</v>
      </c>
      <c r="S41" s="48">
        <f t="shared" si="18"/>
        <v>1</v>
      </c>
    </row>
    <row r="42" spans="1:19" ht="12.75" customHeight="1">
      <c r="A42" s="1" t="s">
        <v>35</v>
      </c>
      <c r="B42" s="45" t="s">
        <v>58</v>
      </c>
      <c r="C42" s="45">
        <v>22.7</v>
      </c>
      <c r="D42" s="40">
        <v>3</v>
      </c>
      <c r="E42" s="42">
        <v>38</v>
      </c>
      <c r="F42" s="42">
        <v>99</v>
      </c>
      <c r="G42" s="42">
        <v>144</v>
      </c>
      <c r="H42" s="42">
        <v>38</v>
      </c>
      <c r="I42" s="42">
        <v>10</v>
      </c>
      <c r="J42" s="42">
        <v>0</v>
      </c>
      <c r="K42" s="7">
        <f t="shared" si="10"/>
        <v>332</v>
      </c>
      <c r="L42" s="46">
        <f t="shared" si="11"/>
        <v>0.009036144578313253</v>
      </c>
      <c r="M42" s="47">
        <f t="shared" si="12"/>
        <v>0.1144578313253012</v>
      </c>
      <c r="N42" s="47">
        <f t="shared" si="13"/>
        <v>0.29819277108433734</v>
      </c>
      <c r="O42" s="47">
        <f t="shared" si="14"/>
        <v>0.43373493975903615</v>
      </c>
      <c r="P42" s="47">
        <f t="shared" si="15"/>
        <v>0.1144578313253012</v>
      </c>
      <c r="Q42" s="47">
        <f t="shared" si="16"/>
        <v>0.030120481927710843</v>
      </c>
      <c r="R42" s="47">
        <f t="shared" si="17"/>
        <v>0</v>
      </c>
      <c r="S42" s="48">
        <f t="shared" si="18"/>
        <v>1</v>
      </c>
    </row>
    <row r="43" spans="1:19" ht="12.75" customHeight="1">
      <c r="A43" s="1" t="s">
        <v>36</v>
      </c>
      <c r="B43" s="20">
        <v>22</v>
      </c>
      <c r="C43" s="20">
        <v>20.9</v>
      </c>
      <c r="D43" s="21">
        <v>0</v>
      </c>
      <c r="E43" s="14">
        <v>8</v>
      </c>
      <c r="F43" s="14">
        <v>33</v>
      </c>
      <c r="G43" s="14">
        <v>79</v>
      </c>
      <c r="H43" s="14">
        <v>32</v>
      </c>
      <c r="I43" s="14">
        <v>15</v>
      </c>
      <c r="J43" s="14">
        <v>23</v>
      </c>
      <c r="K43" s="7">
        <f t="shared" si="10"/>
        <v>190</v>
      </c>
      <c r="L43" s="46">
        <f t="shared" si="11"/>
        <v>0</v>
      </c>
      <c r="M43" s="47">
        <f t="shared" si="12"/>
        <v>0.042105263157894736</v>
      </c>
      <c r="N43" s="47">
        <f t="shared" si="13"/>
        <v>0.1736842105263158</v>
      </c>
      <c r="O43" s="47">
        <f t="shared" si="14"/>
        <v>0.41578947368421054</v>
      </c>
      <c r="P43" s="47">
        <f t="shared" si="15"/>
        <v>0.16842105263157894</v>
      </c>
      <c r="Q43" s="47">
        <f t="shared" si="16"/>
        <v>0.07894736842105263</v>
      </c>
      <c r="R43" s="47">
        <f t="shared" si="17"/>
        <v>0.12105263157894737</v>
      </c>
      <c r="S43" s="48">
        <f t="shared" si="18"/>
        <v>1</v>
      </c>
    </row>
    <row r="44" spans="1:19" ht="12.75" customHeight="1">
      <c r="A44" s="1" t="s">
        <v>37</v>
      </c>
      <c r="B44" s="20">
        <v>22</v>
      </c>
      <c r="C44" s="20">
        <v>21</v>
      </c>
      <c r="D44" s="21">
        <v>0</v>
      </c>
      <c r="E44" s="14">
        <v>7</v>
      </c>
      <c r="F44" s="14">
        <v>26</v>
      </c>
      <c r="G44" s="14">
        <v>67</v>
      </c>
      <c r="H44" s="14">
        <v>18</v>
      </c>
      <c r="I44" s="14">
        <v>5</v>
      </c>
      <c r="J44" s="14">
        <v>8</v>
      </c>
      <c r="K44" s="7">
        <f t="shared" si="10"/>
        <v>131</v>
      </c>
      <c r="L44" s="46">
        <f t="shared" si="11"/>
        <v>0</v>
      </c>
      <c r="M44" s="47">
        <f t="shared" si="12"/>
        <v>0.05343511450381679</v>
      </c>
      <c r="N44" s="47">
        <f t="shared" si="13"/>
        <v>0.1984732824427481</v>
      </c>
      <c r="O44" s="47">
        <f t="shared" si="14"/>
        <v>0.5114503816793893</v>
      </c>
      <c r="P44" s="47">
        <f t="shared" si="15"/>
        <v>0.13740458015267176</v>
      </c>
      <c r="Q44" s="47">
        <f t="shared" si="16"/>
        <v>0.03816793893129771</v>
      </c>
      <c r="R44" s="47">
        <f t="shared" si="17"/>
        <v>0.061068702290076333</v>
      </c>
      <c r="S44" s="48">
        <f t="shared" si="18"/>
        <v>0.9999999999999999</v>
      </c>
    </row>
    <row r="45" spans="1:19" ht="12.75" customHeight="1">
      <c r="A45" s="1" t="s">
        <v>38</v>
      </c>
      <c r="B45" s="20">
        <v>23</v>
      </c>
      <c r="C45" s="20">
        <v>21.6</v>
      </c>
      <c r="D45" s="21">
        <v>2</v>
      </c>
      <c r="E45" s="14">
        <v>42</v>
      </c>
      <c r="F45" s="14">
        <v>141</v>
      </c>
      <c r="G45" s="14">
        <v>404</v>
      </c>
      <c r="H45" s="14">
        <v>101</v>
      </c>
      <c r="I45" s="14">
        <v>25</v>
      </c>
      <c r="J45" s="14">
        <v>225</v>
      </c>
      <c r="K45" s="7">
        <f t="shared" si="10"/>
        <v>940</v>
      </c>
      <c r="L45" s="46">
        <f t="shared" si="11"/>
        <v>0.002127659574468085</v>
      </c>
      <c r="M45" s="47">
        <f t="shared" si="12"/>
        <v>0.04468085106382979</v>
      </c>
      <c r="N45" s="47">
        <f t="shared" si="13"/>
        <v>0.15</v>
      </c>
      <c r="O45" s="47">
        <f t="shared" si="14"/>
        <v>0.4297872340425532</v>
      </c>
      <c r="P45" s="47">
        <f t="shared" si="15"/>
        <v>0.1074468085106383</v>
      </c>
      <c r="Q45" s="47">
        <f t="shared" si="16"/>
        <v>0.026595744680851064</v>
      </c>
      <c r="R45" s="47">
        <f t="shared" si="17"/>
        <v>0.2393617021276596</v>
      </c>
      <c r="S45" s="48">
        <f t="shared" si="18"/>
        <v>1</v>
      </c>
    </row>
    <row r="46" spans="1:19" ht="12.75" customHeight="1">
      <c r="A46" s="1" t="s">
        <v>39</v>
      </c>
      <c r="B46" s="20">
        <v>24</v>
      </c>
      <c r="C46" s="20">
        <v>24</v>
      </c>
      <c r="D46" s="21">
        <v>1</v>
      </c>
      <c r="E46" s="14">
        <v>45</v>
      </c>
      <c r="F46" s="14">
        <v>115</v>
      </c>
      <c r="G46" s="14">
        <v>120</v>
      </c>
      <c r="H46" s="14">
        <v>5</v>
      </c>
      <c r="I46" s="14">
        <v>0</v>
      </c>
      <c r="J46" s="14">
        <v>21</v>
      </c>
      <c r="K46" s="7">
        <f t="shared" si="10"/>
        <v>307</v>
      </c>
      <c r="L46" s="46">
        <f t="shared" si="11"/>
        <v>0.003257328990228013</v>
      </c>
      <c r="M46" s="47">
        <f t="shared" si="12"/>
        <v>0.1465798045602606</v>
      </c>
      <c r="N46" s="47">
        <f t="shared" si="13"/>
        <v>0.3745928338762215</v>
      </c>
      <c r="O46" s="47">
        <f t="shared" si="14"/>
        <v>0.39087947882736157</v>
      </c>
      <c r="P46" s="47">
        <f t="shared" si="15"/>
        <v>0.016286644951140065</v>
      </c>
      <c r="Q46" s="47">
        <f t="shared" si="16"/>
        <v>0</v>
      </c>
      <c r="R46" s="47">
        <f t="shared" si="17"/>
        <v>0.06840390879478828</v>
      </c>
      <c r="S46" s="48">
        <f t="shared" si="18"/>
        <v>1</v>
      </c>
    </row>
    <row r="47" spans="1:19" ht="12.75" customHeight="1">
      <c r="A47" s="1" t="s">
        <v>40</v>
      </c>
      <c r="B47" s="20">
        <v>20.3</v>
      </c>
      <c r="C47" s="20">
        <v>21.7</v>
      </c>
      <c r="D47" s="21">
        <v>0</v>
      </c>
      <c r="E47" s="14">
        <v>12</v>
      </c>
      <c r="F47" s="14">
        <v>35</v>
      </c>
      <c r="G47" s="14">
        <v>74</v>
      </c>
      <c r="H47" s="14">
        <v>26</v>
      </c>
      <c r="I47" s="14">
        <v>6</v>
      </c>
      <c r="J47" s="14">
        <v>42</v>
      </c>
      <c r="K47" s="7">
        <f t="shared" si="10"/>
        <v>195</v>
      </c>
      <c r="L47" s="46">
        <f t="shared" si="11"/>
        <v>0</v>
      </c>
      <c r="M47" s="47">
        <f t="shared" si="12"/>
        <v>0.06153846153846154</v>
      </c>
      <c r="N47" s="47">
        <f t="shared" si="13"/>
        <v>0.1794871794871795</v>
      </c>
      <c r="O47" s="47">
        <f t="shared" si="14"/>
        <v>0.37948717948717947</v>
      </c>
      <c r="P47" s="47">
        <f t="shared" si="15"/>
        <v>0.13333333333333333</v>
      </c>
      <c r="Q47" s="47">
        <f t="shared" si="16"/>
        <v>0.03076923076923077</v>
      </c>
      <c r="R47" s="47">
        <f t="shared" si="17"/>
        <v>0.2153846153846154</v>
      </c>
      <c r="S47" s="48">
        <f t="shared" si="18"/>
        <v>1</v>
      </c>
    </row>
    <row r="48" spans="1:19" s="50" customFormat="1" ht="12.75" customHeight="1">
      <c r="A48" s="1" t="s">
        <v>41</v>
      </c>
      <c r="B48" s="51">
        <v>19.5</v>
      </c>
      <c r="C48" s="51">
        <v>19.3</v>
      </c>
      <c r="D48" s="52">
        <v>0</v>
      </c>
      <c r="E48" s="53">
        <v>5</v>
      </c>
      <c r="F48" s="53">
        <v>24</v>
      </c>
      <c r="G48" s="53">
        <v>139</v>
      </c>
      <c r="H48" s="53">
        <v>81</v>
      </c>
      <c r="I48" s="53">
        <v>51</v>
      </c>
      <c r="J48" s="53">
        <v>75</v>
      </c>
      <c r="K48" s="53">
        <f t="shared" si="10"/>
        <v>375</v>
      </c>
      <c r="L48" s="54">
        <f t="shared" si="11"/>
        <v>0</v>
      </c>
      <c r="M48" s="55">
        <f t="shared" si="12"/>
        <v>0.013333333333333334</v>
      </c>
      <c r="N48" s="55">
        <f t="shared" si="13"/>
        <v>0.064</v>
      </c>
      <c r="O48" s="55">
        <f t="shared" si="14"/>
        <v>0.37066666666666664</v>
      </c>
      <c r="P48" s="55">
        <f t="shared" si="15"/>
        <v>0.216</v>
      </c>
      <c r="Q48" s="55">
        <f t="shared" si="16"/>
        <v>0.136</v>
      </c>
      <c r="R48" s="55">
        <f t="shared" si="17"/>
        <v>0.2</v>
      </c>
      <c r="S48" s="56">
        <f t="shared" si="18"/>
        <v>1</v>
      </c>
    </row>
    <row r="49" spans="1:19" ht="12.75" customHeight="1">
      <c r="A49" s="1" t="s">
        <v>42</v>
      </c>
      <c r="B49" s="20">
        <v>20.1</v>
      </c>
      <c r="C49" s="20">
        <v>22.4</v>
      </c>
      <c r="D49" s="19">
        <v>0</v>
      </c>
      <c r="E49" s="26">
        <v>17</v>
      </c>
      <c r="F49" s="26">
        <v>38</v>
      </c>
      <c r="G49" s="26">
        <v>62</v>
      </c>
      <c r="H49" s="26">
        <v>16</v>
      </c>
      <c r="I49" s="26">
        <v>8</v>
      </c>
      <c r="J49" s="26">
        <v>53</v>
      </c>
      <c r="K49" s="7">
        <f t="shared" si="10"/>
        <v>194</v>
      </c>
      <c r="L49" s="46">
        <f t="shared" si="11"/>
        <v>0</v>
      </c>
      <c r="M49" s="47">
        <f t="shared" si="12"/>
        <v>0.08762886597938144</v>
      </c>
      <c r="N49" s="47">
        <f t="shared" si="13"/>
        <v>0.1958762886597938</v>
      </c>
      <c r="O49" s="47">
        <f t="shared" si="14"/>
        <v>0.31958762886597936</v>
      </c>
      <c r="P49" s="47">
        <f t="shared" si="15"/>
        <v>0.08247422680412371</v>
      </c>
      <c r="Q49" s="47">
        <f t="shared" si="16"/>
        <v>0.041237113402061855</v>
      </c>
      <c r="R49" s="47">
        <f t="shared" si="17"/>
        <v>0.27319587628865977</v>
      </c>
      <c r="S49" s="48">
        <f t="shared" si="18"/>
        <v>1</v>
      </c>
    </row>
    <row r="50" spans="1:19" ht="12.75" customHeight="1">
      <c r="A50" s="1" t="s">
        <v>43</v>
      </c>
      <c r="B50" s="20">
        <v>24.9</v>
      </c>
      <c r="C50" s="20">
        <v>24.5</v>
      </c>
      <c r="D50" s="21">
        <v>2</v>
      </c>
      <c r="E50" s="14">
        <v>88</v>
      </c>
      <c r="F50" s="14">
        <v>122</v>
      </c>
      <c r="G50" s="14">
        <v>153</v>
      </c>
      <c r="H50" s="14">
        <v>12</v>
      </c>
      <c r="I50" s="14">
        <v>1</v>
      </c>
      <c r="J50" s="14">
        <v>18</v>
      </c>
      <c r="K50" s="7">
        <f t="shared" si="10"/>
        <v>396</v>
      </c>
      <c r="L50" s="46">
        <f t="shared" si="11"/>
        <v>0.005050505050505051</v>
      </c>
      <c r="M50" s="47">
        <f t="shared" si="12"/>
        <v>0.2222222222222222</v>
      </c>
      <c r="N50" s="47">
        <f t="shared" si="13"/>
        <v>0.30808080808080807</v>
      </c>
      <c r="O50" s="47">
        <f t="shared" si="14"/>
        <v>0.38636363636363635</v>
      </c>
      <c r="P50" s="47">
        <f t="shared" si="15"/>
        <v>0.030303030303030304</v>
      </c>
      <c r="Q50" s="47">
        <f t="shared" si="16"/>
        <v>0.0025252525252525255</v>
      </c>
      <c r="R50" s="47">
        <f t="shared" si="17"/>
        <v>0.045454545454545456</v>
      </c>
      <c r="S50" s="48">
        <f t="shared" si="18"/>
        <v>0.9999999999999999</v>
      </c>
    </row>
    <row r="51" spans="1:19" ht="12.75" customHeight="1">
      <c r="A51" s="1" t="s">
        <v>44</v>
      </c>
      <c r="B51" s="22">
        <v>26.2</v>
      </c>
      <c r="C51" s="22">
        <v>26.1</v>
      </c>
      <c r="D51" s="21">
        <v>33</v>
      </c>
      <c r="E51" s="14">
        <v>469</v>
      </c>
      <c r="F51" s="14">
        <v>547</v>
      </c>
      <c r="G51" s="14">
        <v>291</v>
      </c>
      <c r="H51" s="14">
        <v>21</v>
      </c>
      <c r="I51" s="14">
        <v>0</v>
      </c>
      <c r="J51" s="14">
        <v>210</v>
      </c>
      <c r="K51" s="7">
        <f t="shared" si="10"/>
        <v>1571</v>
      </c>
      <c r="L51" s="46">
        <f t="shared" si="11"/>
        <v>0.021005728835136857</v>
      </c>
      <c r="M51" s="47">
        <f t="shared" si="12"/>
        <v>0.2985359643539147</v>
      </c>
      <c r="N51" s="47">
        <f t="shared" si="13"/>
        <v>0.3481858688733291</v>
      </c>
      <c r="O51" s="47">
        <f t="shared" si="14"/>
        <v>0.18523233609166137</v>
      </c>
      <c r="P51" s="47">
        <f t="shared" si="15"/>
        <v>0.01336728198599618</v>
      </c>
      <c r="Q51" s="47">
        <f t="shared" si="16"/>
        <v>0</v>
      </c>
      <c r="R51" s="47">
        <f t="shared" si="17"/>
        <v>0.1336728198599618</v>
      </c>
      <c r="S51" s="48">
        <f t="shared" si="18"/>
        <v>0.9999999999999999</v>
      </c>
    </row>
    <row r="52" spans="1:19" ht="12.75" customHeight="1">
      <c r="A52" s="1" t="s">
        <v>45</v>
      </c>
      <c r="B52" s="20">
        <v>22.7</v>
      </c>
      <c r="C52" s="20">
        <v>23.1</v>
      </c>
      <c r="D52" s="21">
        <v>2</v>
      </c>
      <c r="E52" s="14">
        <v>65</v>
      </c>
      <c r="F52" s="14">
        <v>134</v>
      </c>
      <c r="G52" s="14">
        <v>165</v>
      </c>
      <c r="H52" s="14">
        <v>35</v>
      </c>
      <c r="I52" s="14">
        <v>30</v>
      </c>
      <c r="J52" s="14">
        <v>28</v>
      </c>
      <c r="K52" s="7">
        <f t="shared" si="10"/>
        <v>459</v>
      </c>
      <c r="L52" s="46">
        <f t="shared" si="11"/>
        <v>0.004357298474945534</v>
      </c>
      <c r="M52" s="47">
        <f t="shared" si="12"/>
        <v>0.14161220043572983</v>
      </c>
      <c r="N52" s="47">
        <f t="shared" si="13"/>
        <v>0.29193899782135074</v>
      </c>
      <c r="O52" s="47">
        <f t="shared" si="14"/>
        <v>0.35947712418300654</v>
      </c>
      <c r="P52" s="47">
        <f t="shared" si="15"/>
        <v>0.07625272331154684</v>
      </c>
      <c r="Q52" s="47">
        <f t="shared" si="16"/>
        <v>0.06535947712418301</v>
      </c>
      <c r="R52" s="47">
        <f t="shared" si="17"/>
        <v>0.06100217864923747</v>
      </c>
      <c r="S52" s="48">
        <f t="shared" si="18"/>
        <v>1</v>
      </c>
    </row>
    <row r="53" spans="1:19" ht="12.75" customHeight="1">
      <c r="A53" s="1" t="s">
        <v>46</v>
      </c>
      <c r="B53" s="20">
        <v>24.3</v>
      </c>
      <c r="C53" s="20">
        <v>22.4</v>
      </c>
      <c r="D53" s="21">
        <v>1</v>
      </c>
      <c r="E53" s="14">
        <v>17</v>
      </c>
      <c r="F53" s="14">
        <v>50</v>
      </c>
      <c r="G53" s="14">
        <v>93</v>
      </c>
      <c r="H53" s="14">
        <v>20</v>
      </c>
      <c r="I53" s="14">
        <v>7</v>
      </c>
      <c r="J53" s="14">
        <v>37</v>
      </c>
      <c r="K53" s="7">
        <f t="shared" si="10"/>
        <v>225</v>
      </c>
      <c r="L53" s="46">
        <f t="shared" si="11"/>
        <v>0.0044444444444444444</v>
      </c>
      <c r="M53" s="47">
        <f t="shared" si="12"/>
        <v>0.07555555555555556</v>
      </c>
      <c r="N53" s="47">
        <f t="shared" si="13"/>
        <v>0.2222222222222222</v>
      </c>
      <c r="O53" s="47">
        <f t="shared" si="14"/>
        <v>0.41333333333333333</v>
      </c>
      <c r="P53" s="47">
        <f t="shared" si="15"/>
        <v>0.08888888888888889</v>
      </c>
      <c r="Q53" s="47">
        <f t="shared" si="16"/>
        <v>0.03111111111111111</v>
      </c>
      <c r="R53" s="47">
        <f t="shared" si="17"/>
        <v>0.16444444444444445</v>
      </c>
      <c r="S53" s="48">
        <f t="shared" si="18"/>
        <v>1</v>
      </c>
    </row>
    <row r="54" spans="1:19" ht="12.75" customHeight="1">
      <c r="A54" s="1" t="s">
        <v>47</v>
      </c>
      <c r="B54" s="22">
        <v>31.3</v>
      </c>
      <c r="C54" s="22">
        <v>31.6</v>
      </c>
      <c r="D54" s="21">
        <v>306</v>
      </c>
      <c r="E54" s="14">
        <v>436</v>
      </c>
      <c r="F54" s="14">
        <v>46</v>
      </c>
      <c r="G54" s="14">
        <v>2</v>
      </c>
      <c r="H54" s="14">
        <v>0</v>
      </c>
      <c r="I54" s="14">
        <v>0</v>
      </c>
      <c r="J54" s="14">
        <v>680</v>
      </c>
      <c r="K54" s="7">
        <f t="shared" si="10"/>
        <v>1470</v>
      </c>
      <c r="L54" s="46">
        <f t="shared" si="11"/>
        <v>0.20816326530612245</v>
      </c>
      <c r="M54" s="47">
        <f t="shared" si="12"/>
        <v>0.2965986394557823</v>
      </c>
      <c r="N54" s="47">
        <f t="shared" si="13"/>
        <v>0.031292517006802724</v>
      </c>
      <c r="O54" s="47">
        <f t="shared" si="14"/>
        <v>0.0013605442176870747</v>
      </c>
      <c r="P54" s="47">
        <f t="shared" si="15"/>
        <v>0</v>
      </c>
      <c r="Q54" s="47">
        <f t="shared" si="16"/>
        <v>0</v>
      </c>
      <c r="R54" s="47">
        <f t="shared" si="17"/>
        <v>0.46258503401360546</v>
      </c>
      <c r="S54" s="48">
        <f t="shared" si="18"/>
        <v>1</v>
      </c>
    </row>
    <row r="55" spans="1:19" ht="12.75" customHeight="1">
      <c r="A55" s="1" t="s">
        <v>48</v>
      </c>
      <c r="B55" s="20">
        <v>24</v>
      </c>
      <c r="C55" s="20">
        <v>24</v>
      </c>
      <c r="D55" s="21">
        <v>3</v>
      </c>
      <c r="E55" s="14">
        <v>69</v>
      </c>
      <c r="F55" s="14">
        <v>124</v>
      </c>
      <c r="G55" s="14">
        <v>151</v>
      </c>
      <c r="H55" s="14">
        <v>25</v>
      </c>
      <c r="I55" s="14">
        <v>6</v>
      </c>
      <c r="J55" s="14">
        <v>51</v>
      </c>
      <c r="K55" s="7">
        <f t="shared" si="10"/>
        <v>429</v>
      </c>
      <c r="L55" s="46">
        <f t="shared" si="11"/>
        <v>0.006993006993006993</v>
      </c>
      <c r="M55" s="47">
        <f t="shared" si="12"/>
        <v>0.16083916083916083</v>
      </c>
      <c r="N55" s="47">
        <f t="shared" si="13"/>
        <v>0.289044289044289</v>
      </c>
      <c r="O55" s="47">
        <f t="shared" si="14"/>
        <v>0.351981351981352</v>
      </c>
      <c r="P55" s="47">
        <f t="shared" si="15"/>
        <v>0.05827505827505827</v>
      </c>
      <c r="Q55" s="47">
        <f t="shared" si="16"/>
        <v>0.013986013986013986</v>
      </c>
      <c r="R55" s="47">
        <f t="shared" si="17"/>
        <v>0.11888111888111888</v>
      </c>
      <c r="S55" s="48">
        <f t="shared" si="18"/>
        <v>1</v>
      </c>
    </row>
    <row r="56" spans="1:19" s="2" customFormat="1" ht="12.75" customHeight="1">
      <c r="A56" s="1" t="s">
        <v>49</v>
      </c>
      <c r="B56" s="51">
        <v>24.5</v>
      </c>
      <c r="C56" s="51">
        <v>24.3</v>
      </c>
      <c r="D56" s="52">
        <v>2</v>
      </c>
      <c r="E56" s="53">
        <v>42</v>
      </c>
      <c r="F56" s="53">
        <v>75</v>
      </c>
      <c r="G56" s="53">
        <v>88</v>
      </c>
      <c r="H56" s="53">
        <v>6</v>
      </c>
      <c r="I56" s="53">
        <v>1</v>
      </c>
      <c r="J56" s="53">
        <v>65</v>
      </c>
      <c r="K56" s="53">
        <f t="shared" si="10"/>
        <v>279</v>
      </c>
      <c r="L56" s="54">
        <f t="shared" si="11"/>
        <v>0.007168458781362007</v>
      </c>
      <c r="M56" s="55">
        <f t="shared" si="12"/>
        <v>0.15053763440860216</v>
      </c>
      <c r="N56" s="55">
        <f t="shared" si="13"/>
        <v>0.26881720430107525</v>
      </c>
      <c r="O56" s="55">
        <f t="shared" si="14"/>
        <v>0.3154121863799283</v>
      </c>
      <c r="P56" s="55">
        <f t="shared" si="15"/>
        <v>0.021505376344086023</v>
      </c>
      <c r="Q56" s="55">
        <f t="shared" si="16"/>
        <v>0.0035842293906810036</v>
      </c>
      <c r="R56" s="55">
        <f t="shared" si="17"/>
        <v>0.23297491039426524</v>
      </c>
      <c r="S56" s="56">
        <f t="shared" si="18"/>
        <v>1</v>
      </c>
    </row>
    <row r="57" spans="1:19" ht="12.75" customHeight="1">
      <c r="A57" s="1" t="s">
        <v>50</v>
      </c>
      <c r="B57" s="20">
        <v>25.1</v>
      </c>
      <c r="C57" s="20">
        <v>25</v>
      </c>
      <c r="D57" s="21">
        <v>5</v>
      </c>
      <c r="E57" s="14">
        <v>65</v>
      </c>
      <c r="F57" s="14">
        <v>81</v>
      </c>
      <c r="G57" s="14">
        <v>87</v>
      </c>
      <c r="H57" s="14">
        <v>6</v>
      </c>
      <c r="I57" s="14">
        <v>0</v>
      </c>
      <c r="J57" s="14">
        <v>7</v>
      </c>
      <c r="K57" s="7">
        <f t="shared" si="10"/>
        <v>251</v>
      </c>
      <c r="L57" s="46">
        <f t="shared" si="11"/>
        <v>0.0199203187250996</v>
      </c>
      <c r="M57" s="47">
        <f t="shared" si="12"/>
        <v>0.2589641434262948</v>
      </c>
      <c r="N57" s="47">
        <f t="shared" si="13"/>
        <v>0.32270916334661354</v>
      </c>
      <c r="O57" s="47">
        <f t="shared" si="14"/>
        <v>0.3466135458167331</v>
      </c>
      <c r="P57" s="47">
        <f t="shared" si="15"/>
        <v>0.02390438247011952</v>
      </c>
      <c r="Q57" s="47">
        <f t="shared" si="16"/>
        <v>0</v>
      </c>
      <c r="R57" s="47">
        <f t="shared" si="17"/>
        <v>0.027888446215139442</v>
      </c>
      <c r="S57" s="48">
        <f t="shared" si="18"/>
        <v>0.9999999999999999</v>
      </c>
    </row>
    <row r="58" spans="1:19" ht="12.75" customHeight="1">
      <c r="A58" s="1" t="s">
        <v>51</v>
      </c>
      <c r="B58" s="20">
        <v>22</v>
      </c>
      <c r="C58" s="20">
        <v>22</v>
      </c>
      <c r="D58" s="21">
        <v>0</v>
      </c>
      <c r="E58" s="14">
        <v>12</v>
      </c>
      <c r="F58" s="14">
        <v>36</v>
      </c>
      <c r="G58" s="14">
        <v>84</v>
      </c>
      <c r="H58" s="14">
        <v>27</v>
      </c>
      <c r="I58" s="14">
        <v>8</v>
      </c>
      <c r="J58" s="14">
        <v>28</v>
      </c>
      <c r="K58" s="7">
        <f t="shared" si="10"/>
        <v>195</v>
      </c>
      <c r="L58" s="46">
        <f t="shared" si="11"/>
        <v>0</v>
      </c>
      <c r="M58" s="47">
        <f t="shared" si="12"/>
        <v>0.06153846153846154</v>
      </c>
      <c r="N58" s="47">
        <f t="shared" si="13"/>
        <v>0.18461538461538463</v>
      </c>
      <c r="O58" s="47">
        <f t="shared" si="14"/>
        <v>0.4307692307692308</v>
      </c>
      <c r="P58" s="47">
        <f t="shared" si="15"/>
        <v>0.13846153846153847</v>
      </c>
      <c r="Q58" s="47">
        <f t="shared" si="16"/>
        <v>0.041025641025641026</v>
      </c>
      <c r="R58" s="47">
        <f t="shared" si="17"/>
        <v>0.14358974358974358</v>
      </c>
      <c r="S58" s="48">
        <f t="shared" si="18"/>
        <v>1</v>
      </c>
    </row>
    <row r="59" spans="1:19" ht="12.75" customHeight="1">
      <c r="A59" s="1" t="s">
        <v>28</v>
      </c>
      <c r="B59" s="30"/>
      <c r="C59" s="30"/>
      <c r="D59" s="21">
        <f aca="true" t="shared" si="19" ref="D59:J59">SUM(D36:D58)</f>
        <v>365</v>
      </c>
      <c r="E59" s="14">
        <f t="shared" si="19"/>
        <v>1583</v>
      </c>
      <c r="F59" s="14">
        <f t="shared" si="19"/>
        <v>2032</v>
      </c>
      <c r="G59" s="14">
        <f t="shared" si="19"/>
        <v>2818</v>
      </c>
      <c r="H59" s="14">
        <f t="shared" si="19"/>
        <v>677</v>
      </c>
      <c r="I59" s="14">
        <f t="shared" si="19"/>
        <v>225</v>
      </c>
      <c r="J59" s="14">
        <f t="shared" si="19"/>
        <v>1895</v>
      </c>
      <c r="K59" s="7">
        <f t="shared" si="10"/>
        <v>9595</v>
      </c>
      <c r="L59" s="46">
        <f t="shared" si="11"/>
        <v>0.03804064616988015</v>
      </c>
      <c r="M59" s="47">
        <f t="shared" si="12"/>
        <v>0.16498176133402814</v>
      </c>
      <c r="N59" s="47">
        <f t="shared" si="13"/>
        <v>0.21177696717040126</v>
      </c>
      <c r="O59" s="47">
        <f t="shared" si="14"/>
        <v>0.29369463262115686</v>
      </c>
      <c r="P59" s="47">
        <f t="shared" si="15"/>
        <v>0.07055758207399687</v>
      </c>
      <c r="Q59" s="47">
        <f t="shared" si="16"/>
        <v>0.02344971339239187</v>
      </c>
      <c r="R59" s="47">
        <f t="shared" si="17"/>
        <v>0.19749869723814487</v>
      </c>
      <c r="S59" s="48">
        <f t="shared" si="18"/>
        <v>1</v>
      </c>
    </row>
    <row r="60" spans="1:19" ht="12.75" customHeight="1">
      <c r="A60" s="13"/>
      <c r="B60" s="30"/>
      <c r="C60" s="30"/>
      <c r="D60" s="21"/>
      <c r="E60" s="14"/>
      <c r="F60" s="14"/>
      <c r="G60" s="14"/>
      <c r="H60" s="14"/>
      <c r="I60" s="14"/>
      <c r="J60" s="14"/>
      <c r="K60" s="7"/>
      <c r="L60" s="24"/>
      <c r="M60" s="27"/>
      <c r="N60" s="27"/>
      <c r="O60" s="27"/>
      <c r="P60" s="27"/>
      <c r="Q60" s="27"/>
      <c r="R60" s="27"/>
      <c r="S60" s="49"/>
    </row>
    <row r="61" spans="1:19" ht="12.75" customHeight="1" thickBot="1">
      <c r="A61" s="5" t="s">
        <v>52</v>
      </c>
      <c r="B61" s="36" t="s">
        <v>53</v>
      </c>
      <c r="C61" s="36"/>
      <c r="D61" s="6">
        <f aca="true" t="shared" si="20" ref="D61:K61">SUM(D22+D59)</f>
        <v>647</v>
      </c>
      <c r="E61" s="7">
        <f t="shared" si="20"/>
        <v>4815</v>
      </c>
      <c r="F61" s="7">
        <f t="shared" si="20"/>
        <v>7228</v>
      </c>
      <c r="G61" s="7">
        <f t="shared" si="20"/>
        <v>9543</v>
      </c>
      <c r="H61" s="7">
        <f t="shared" si="20"/>
        <v>2028</v>
      </c>
      <c r="I61" s="7">
        <f t="shared" si="20"/>
        <v>1091</v>
      </c>
      <c r="J61" s="7">
        <f t="shared" si="20"/>
        <v>3147</v>
      </c>
      <c r="K61" s="7">
        <f t="shared" si="20"/>
        <v>28499</v>
      </c>
      <c r="L61" s="46">
        <f>SUM(D61/K61)</f>
        <v>0.022702550966700586</v>
      </c>
      <c r="M61" s="47">
        <f>SUM(E61/K61)</f>
        <v>0.16895329660689848</v>
      </c>
      <c r="N61" s="47">
        <f>SUM(F61/K61)</f>
        <v>0.25362293413803993</v>
      </c>
      <c r="O61" s="47">
        <f>SUM(G61/K61)</f>
        <v>0.33485385452121125</v>
      </c>
      <c r="P61" s="47">
        <f>SUM(H61/K61)</f>
        <v>0.07116039159268746</v>
      </c>
      <c r="Q61" s="47">
        <f>SUM(I61/K61)</f>
        <v>0.03828204498403453</v>
      </c>
      <c r="R61" s="47">
        <f>SUM(J61/K61)</f>
        <v>0.11042492719042774</v>
      </c>
      <c r="S61" s="48">
        <f>SUM(L61:R61)</f>
        <v>1</v>
      </c>
    </row>
    <row r="62" spans="1:19" ht="12.75" customHeight="1" thickTop="1">
      <c r="A62" s="3" t="s">
        <v>55</v>
      </c>
      <c r="B62" s="10"/>
      <c r="C62" s="1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</row>
    <row r="63" spans="1:19" ht="12.75" customHeight="1">
      <c r="A63" s="1" t="s">
        <v>64</v>
      </c>
      <c r="B63" s="8"/>
      <c r="C63" s="8"/>
      <c r="D63" s="14"/>
      <c r="E63" s="14"/>
      <c r="F63" s="14"/>
      <c r="G63" s="14"/>
      <c r="H63" s="14"/>
      <c r="I63" s="14"/>
      <c r="J63" s="14"/>
      <c r="K63" s="14"/>
      <c r="L63" s="27"/>
      <c r="M63" s="27"/>
      <c r="N63" s="27"/>
      <c r="O63" s="27"/>
      <c r="P63" s="27"/>
      <c r="Q63" s="27"/>
      <c r="R63" s="27"/>
      <c r="S63" s="27"/>
    </row>
    <row r="64" spans="1:3" ht="12.75" customHeight="1">
      <c r="A64" s="1" t="s">
        <v>29</v>
      </c>
      <c r="B64" s="8"/>
      <c r="C64" s="8"/>
    </row>
    <row r="66" spans="1:3" ht="11.25">
      <c r="A66" s="13"/>
      <c r="B66" s="8"/>
      <c r="C66" s="8"/>
    </row>
    <row r="67" spans="1:3" ht="11.25">
      <c r="A67" s="13"/>
      <c r="B67" s="8"/>
      <c r="C67" s="8"/>
    </row>
    <row r="68" spans="1:3" ht="11.25">
      <c r="A68" s="13"/>
      <c r="B68" s="8"/>
      <c r="C68" s="8"/>
    </row>
    <row r="69" spans="1:3" ht="11.25">
      <c r="A69" s="13"/>
      <c r="B69" s="8"/>
      <c r="C69" s="8"/>
    </row>
    <row r="70" spans="1:3" ht="11.25">
      <c r="A70" s="13"/>
      <c r="B70" s="8"/>
      <c r="C70" s="8"/>
    </row>
    <row r="71" spans="1:3" ht="11.25">
      <c r="A71" s="13"/>
      <c r="B71" s="8"/>
      <c r="C71" s="8"/>
    </row>
    <row r="72" spans="1:3" ht="11.25">
      <c r="A72" s="13"/>
      <c r="B72" s="8"/>
      <c r="C72" s="8"/>
    </row>
    <row r="73" spans="1:3" ht="11.25">
      <c r="A73" s="13"/>
      <c r="B73" s="8"/>
      <c r="C73" s="8"/>
    </row>
    <row r="74" spans="1:3" ht="11.25">
      <c r="A74" s="13"/>
      <c r="B74" s="8"/>
      <c r="C74" s="8"/>
    </row>
    <row r="75" spans="1:3" ht="11.25">
      <c r="A75" s="13"/>
      <c r="B75" s="8"/>
      <c r="C75" s="8"/>
    </row>
    <row r="76" spans="1:3" ht="11.25">
      <c r="A76" s="13"/>
      <c r="B76" s="8"/>
      <c r="C76" s="8"/>
    </row>
    <row r="77" spans="1:3" ht="11.25">
      <c r="A77" s="13"/>
      <c r="B77" s="8"/>
      <c r="C77" s="8"/>
    </row>
    <row r="78" spans="1:3" ht="11.25">
      <c r="A78" s="13"/>
      <c r="B78" s="8"/>
      <c r="C78" s="8"/>
    </row>
    <row r="79" spans="1:3" ht="11.25">
      <c r="A79" s="13"/>
      <c r="B79" s="8"/>
      <c r="C79" s="8"/>
    </row>
    <row r="80" spans="1:3" ht="11.25">
      <c r="A80" s="13"/>
      <c r="B80" s="8"/>
      <c r="C80" s="8"/>
    </row>
    <row r="81" spans="1:3" ht="11.25">
      <c r="A81" s="13"/>
      <c r="B81" s="8"/>
      <c r="C81" s="8"/>
    </row>
    <row r="82" spans="1:3" ht="11.25">
      <c r="A82" s="13"/>
      <c r="B82" s="8"/>
      <c r="C82" s="8"/>
    </row>
    <row r="83" spans="1:3" ht="11.25">
      <c r="A83" s="13"/>
      <c r="B83" s="8"/>
      <c r="C83" s="8"/>
    </row>
    <row r="84" spans="1:3" ht="11.25">
      <c r="A84" s="13"/>
      <c r="B84" s="8"/>
      <c r="C84" s="8"/>
    </row>
    <row r="85" spans="1:3" ht="11.25">
      <c r="A85" s="13"/>
      <c r="B85" s="8"/>
      <c r="C85" s="8"/>
    </row>
    <row r="86" spans="1:3" ht="11.25">
      <c r="A86" s="13"/>
      <c r="B86" s="8"/>
      <c r="C86" s="8"/>
    </row>
    <row r="87" spans="1:3" ht="11.25">
      <c r="A87" s="13"/>
      <c r="B87" s="8"/>
      <c r="C87" s="8"/>
    </row>
    <row r="88" spans="1:3" ht="11.25">
      <c r="A88" s="13"/>
      <c r="B88" s="8"/>
      <c r="C88" s="8"/>
    </row>
    <row r="89" spans="1:3" ht="11.25">
      <c r="A89" s="13"/>
      <c r="B89" s="8"/>
      <c r="C89" s="8"/>
    </row>
    <row r="90" spans="1:3" ht="11.25">
      <c r="A90" s="13"/>
      <c r="B90" s="8"/>
      <c r="C90" s="8"/>
    </row>
    <row r="91" spans="1:3" ht="11.25">
      <c r="A91" s="13"/>
      <c r="B91" s="8"/>
      <c r="C91" s="8"/>
    </row>
    <row r="92" spans="1:3" ht="11.25">
      <c r="A92" s="13"/>
      <c r="B92" s="8"/>
      <c r="C92" s="8"/>
    </row>
    <row r="93" spans="1:3" ht="11.25">
      <c r="A93" s="13"/>
      <c r="B93" s="8"/>
      <c r="C93" s="8"/>
    </row>
    <row r="94" spans="1:3" ht="11.25">
      <c r="A94" s="13"/>
      <c r="B94" s="8"/>
      <c r="C94" s="8"/>
    </row>
    <row r="95" spans="1:3" ht="11.25">
      <c r="A95" s="13"/>
      <c r="B95" s="8"/>
      <c r="C95" s="8"/>
    </row>
    <row r="96" spans="1:3" ht="11.25">
      <c r="A96" s="13"/>
      <c r="B96" s="8"/>
      <c r="C96" s="8"/>
    </row>
    <row r="97" spans="1:3" ht="11.25">
      <c r="A97" s="13"/>
      <c r="B97" s="8"/>
      <c r="C97" s="8"/>
    </row>
    <row r="98" spans="1:3" ht="11.25">
      <c r="A98" s="13"/>
      <c r="B98" s="8"/>
      <c r="C98" s="8"/>
    </row>
    <row r="99" spans="1:3" ht="11.25">
      <c r="A99" s="13"/>
      <c r="B99" s="8"/>
      <c r="C99" s="8"/>
    </row>
    <row r="100" spans="1:3" ht="11.25">
      <c r="A100" s="13"/>
      <c r="B100" s="8"/>
      <c r="C100" s="8"/>
    </row>
    <row r="101" spans="1:3" ht="11.25">
      <c r="A101" s="13"/>
      <c r="B101" s="8"/>
      <c r="C101" s="8"/>
    </row>
    <row r="102" spans="1:3" ht="11.25">
      <c r="A102" s="13"/>
      <c r="B102" s="8"/>
      <c r="C102" s="8"/>
    </row>
    <row r="103" spans="1:3" ht="11.25">
      <c r="A103" s="13"/>
      <c r="B103" s="8"/>
      <c r="C103" s="8"/>
    </row>
    <row r="104" spans="1:3" ht="11.25">
      <c r="A104" s="13"/>
      <c r="B104" s="8"/>
      <c r="C104" s="8"/>
    </row>
    <row r="105" spans="1:3" ht="11.25">
      <c r="A105" s="13"/>
      <c r="B105" s="8"/>
      <c r="C105" s="8"/>
    </row>
    <row r="106" spans="1:3" ht="11.25">
      <c r="A106" s="13"/>
      <c r="B106" s="8"/>
      <c r="C106" s="8"/>
    </row>
    <row r="107" spans="1:3" ht="11.25">
      <c r="A107" s="13"/>
      <c r="B107" s="8"/>
      <c r="C107" s="8"/>
    </row>
    <row r="108" spans="1:3" ht="11.25">
      <c r="A108" s="13"/>
      <c r="B108" s="8"/>
      <c r="C108" s="8"/>
    </row>
    <row r="109" spans="1:3" ht="11.25">
      <c r="A109" s="13"/>
      <c r="B109" s="8"/>
      <c r="C109" s="8"/>
    </row>
    <row r="110" spans="1:3" ht="11.25">
      <c r="A110" s="13"/>
      <c r="B110" s="8"/>
      <c r="C110" s="8"/>
    </row>
    <row r="111" spans="1:3" ht="11.25">
      <c r="A111" s="13"/>
      <c r="B111" s="8"/>
      <c r="C111" s="8"/>
    </row>
    <row r="112" spans="1:3" ht="11.25">
      <c r="A112" s="13"/>
      <c r="B112" s="8"/>
      <c r="C112" s="8"/>
    </row>
    <row r="113" spans="1:3" ht="11.25">
      <c r="A113" s="13"/>
      <c r="B113" s="8"/>
      <c r="C113" s="8"/>
    </row>
    <row r="114" spans="1:3" ht="11.25">
      <c r="A114" s="13"/>
      <c r="B114" s="8"/>
      <c r="C114" s="8"/>
    </row>
    <row r="115" spans="1:3" ht="11.25">
      <c r="A115" s="13"/>
      <c r="B115" s="8"/>
      <c r="C115" s="8"/>
    </row>
    <row r="116" spans="1:3" ht="11.25">
      <c r="A116" s="13"/>
      <c r="B116" s="8"/>
      <c r="C116" s="8"/>
    </row>
  </sheetData>
  <mergeCells count="4">
    <mergeCell ref="J6:J7"/>
    <mergeCell ref="R6:R7"/>
    <mergeCell ref="J33:J34"/>
    <mergeCell ref="R33:R34"/>
  </mergeCells>
  <printOptions/>
  <pageMargins left="1.02" right="0.25" top="1" bottom="0.5" header="0.5" footer="0.5"/>
  <pageSetup horizontalDpi="600" verticalDpi="600" orientation="landscape" scale="97" r:id="rId1"/>
  <rowBreaks count="1" manualBreakCount="1">
    <brk id="27" max="19" man="1"/>
  </rowBreaks>
  <ignoredErrors>
    <ignoredError sqref="K40 K22 K36:K39 K9:K21 K41:K47 K49:K5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jkintzel</cp:lastModifiedBy>
  <cp:lastPrinted>2007-04-24T16:10:10Z</cp:lastPrinted>
  <dcterms:created xsi:type="dcterms:W3CDTF">2003-06-16T18:58:16Z</dcterms:created>
  <dcterms:modified xsi:type="dcterms:W3CDTF">2007-06-29T21:07:30Z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