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Table 77 - In and Out state UG " sheetId="1" r:id="rId1"/>
  </sheets>
  <definedNames>
    <definedName name="_xlnm.Print_Area" localSheetId="0">'Table 77 - In and Out state UG '!$A$1:$M$106</definedName>
  </definedNames>
  <calcPr fullCalcOnLoad="1"/>
</workbook>
</file>

<file path=xl/sharedStrings.xml><?xml version="1.0" encoding="utf-8"?>
<sst xmlns="http://schemas.openxmlformats.org/spreadsheetml/2006/main" count="140" uniqueCount="93">
  <si>
    <t xml:space="preserve">           STUDENT HEADCOUNT</t>
  </si>
  <si>
    <t xml:space="preserve">           PERCENT BREAKDOWN</t>
  </si>
  <si>
    <t>OUT-OF-STATE</t>
  </si>
  <si>
    <t>IN-STATE</t>
  </si>
  <si>
    <t>ATTENDING</t>
  </si>
  <si>
    <t xml:space="preserve"> </t>
  </si>
  <si>
    <t xml:space="preserve">TOTAL </t>
  </si>
  <si>
    <t>MISSOURI</t>
  </si>
  <si>
    <t>OTHER</t>
  </si>
  <si>
    <t>UNDER-</t>
  </si>
  <si>
    <t>INSTITUTION</t>
  </si>
  <si>
    <t>STUDENTS</t>
  </si>
  <si>
    <t>INSTITUTIONS</t>
  </si>
  <si>
    <t>STUDENTS*</t>
  </si>
  <si>
    <t>GRADUATES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</si>
  <si>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</si>
  <si>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</si>
  <si>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</si>
  <si>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</si>
  <si>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</si>
  <si>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</si>
  <si>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</si>
  <si>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</si>
  <si>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</si>
  <si>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</si>
  <si>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</si>
  <si>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</si>
  <si>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</si>
  <si>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</si>
  <si>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</si>
  <si>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</si>
  <si>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</si>
  <si>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METRO CC - BLUE RIVER</t>
  </si>
  <si>
    <t>METRO CC - LONGVIEW</t>
  </si>
  <si>
    <t>METRO CC - MAPLE WOODS</t>
  </si>
  <si>
    <t>METRO CC - PENN VALLEY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</si>
  <si>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</si>
  <si>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</si>
  <si>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</si>
  <si>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</si>
  <si>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</si>
  <si>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</si>
  <si>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</si>
  <si>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</si>
  <si>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</si>
  <si>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</si>
  <si>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</si>
  <si>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*Other Students category includes students from U. S. territories, foreign students, and students of unknown geographic origin.</t>
  </si>
  <si>
    <t>SOURCE:  DHE07-1, Geographic Origin of Undergraduate Students</t>
  </si>
  <si>
    <t xml:space="preserve">   PERCENT BREAKDOWN</t>
  </si>
  <si>
    <t>PRIVATE NOT-FOR-PROFIT (INDEPENDENT) BACCALAUREATE AND HIGHER DEGREE-GRANTING INSTITUTIONS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</si>
  <si>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</si>
  <si>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</si>
  <si>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</si>
  <si>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</si>
  <si>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</si>
  <si>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</si>
  <si>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</si>
  <si>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</si>
  <si>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</si>
  <si>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</si>
  <si>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</si>
  <si>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</si>
  <si>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</si>
  <si>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</si>
  <si>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</si>
  <si>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</si>
  <si>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</si>
  <si>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</si>
  <si>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</si>
  <si>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</si>
  <si>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</si>
  <si>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</si>
  <si>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</si>
  <si>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</si>
  <si>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</si>
  <si>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</si>
  <si>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</si>
  <si>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TABLE 77</t>
  </si>
  <si>
    <t>TABLE 78</t>
  </si>
  <si>
    <t xml:space="preserve">NOTE:  Percentages may not equal 100% due to rounding.  </t>
  </si>
  <si>
    <t>SOURCE:  Enhanced Missouri Student Achievement Study</t>
  </si>
  <si>
    <t>MISSOURI STATE</t>
  </si>
  <si>
    <t>MSU- WEST PLAINS</t>
  </si>
  <si>
    <t>METRO CC - BUS. AND TECH.</t>
  </si>
  <si>
    <t>UCM</t>
  </si>
  <si>
    <t>CENTRAL METHODIST-CLAS</t>
  </si>
  <si>
    <t>CENTRAL METHODIST-GR/EXT</t>
  </si>
  <si>
    <t xml:space="preserve">PERCENT DISTRIBUTION OF IN- AND OUT-OF-STATE UNDERGRADUATE ENROLLMENT AT PRIVATE NOT-FOR-PROFIT (INDEPENDENT) INSTITUTIONS, </t>
  </si>
  <si>
    <t>PERCENT DISTRIBUTION OF IN- AND OUT-OF-STATE UNDERGRADUATE ENROLLMENT AT PUBLIC INSTITUTIONS, FALL 2007</t>
  </si>
  <si>
    <t>FALL 2007</t>
  </si>
  <si>
    <t>MISSOURI UNIV. OF SCI. &amp; TECH.</t>
  </si>
  <si>
    <t>ST. LOUIS CC - WILDWOOD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</si>
</sst>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7"/>
      <name val="TM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8"/>
      <color indexed="8"/>
      <name val="Times New Roman"/>
      <family val="0"/>
    </font>
    <font>
      <u val="single"/>
      <sz val="8"/>
      <name val="Times New Roman"/>
      <family val="0"/>
    </font>
    <font>
      <b/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ck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0" fontId="4" fillId="0" borderId="1" xfId="0" applyFont="1" applyFill="1" applyAlignment="1">
      <alignment/>
    </xf>
    <xf numFmtId="0" fontId="5" fillId="0" borderId="2" xfId="0" applyFont="1" applyFill="1" applyAlignment="1">
      <alignment/>
    </xf>
    <xf numFmtId="0" fontId="5" fillId="0" borderId="1" xfId="0" applyFont="1" applyFill="1" applyAlignment="1">
      <alignment/>
    </xf>
    <xf numFmtId="0" fontId="5" fillId="0" borderId="3" xfId="0" applyFont="1" applyFill="1" applyAlignment="1">
      <alignment/>
    </xf>
    <xf numFmtId="0" fontId="5" fillId="0" borderId="4" xfId="0" applyFont="1" applyFill="1" applyAlignment="1">
      <alignment/>
    </xf>
    <xf numFmtId="0" fontId="4" fillId="0" borderId="5" xfId="0" applyFont="1" applyFill="1" applyAlignment="1">
      <alignment horizontal="center"/>
    </xf>
    <xf numFmtId="0" fontId="4" fillId="0" borderId="5" xfId="0" applyFont="1" applyFill="1" applyAlignment="1">
      <alignment/>
    </xf>
    <xf numFmtId="0" fontId="5" fillId="0" borderId="5" xfId="0" applyFont="1" applyFill="1" applyAlignment="1">
      <alignment/>
    </xf>
    <xf numFmtId="0" fontId="4" fillId="0" borderId="6" xfId="0" applyFont="1" applyFill="1" applyAlignment="1">
      <alignment/>
    </xf>
    <xf numFmtId="0" fontId="5" fillId="0" borderId="7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8" xfId="0" applyFont="1" applyFill="1" applyAlignment="1">
      <alignment horizontal="center"/>
    </xf>
    <xf numFmtId="0" fontId="5" fillId="0" borderId="8" xfId="0" applyFont="1" applyFill="1" applyAlignment="1">
      <alignment horizontal="center"/>
    </xf>
    <xf numFmtId="0" fontId="6" fillId="0" borderId="0" xfId="0" applyNumberFormat="1" applyFont="1" applyFill="1" applyAlignment="1">
      <alignment horizontal="left" wrapText="1"/>
    </xf>
    <xf numFmtId="3" fontId="5" fillId="0" borderId="7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4" fillId="0" borderId="8" xfId="0" applyNumberFormat="1" applyFont="1" applyFill="1" applyAlignment="1">
      <alignment/>
    </xf>
    <xf numFmtId="0" fontId="4" fillId="0" borderId="0" xfId="0" applyFont="1" applyFill="1" applyAlignment="1">
      <alignment/>
    </xf>
    <xf numFmtId="1" fontId="5" fillId="0" borderId="7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9" fontId="4" fillId="0" borderId="8" xfId="0" applyNumberFormat="1" applyFont="1" applyFill="1" applyAlignment="1">
      <alignment/>
    </xf>
    <xf numFmtId="9" fontId="4" fillId="0" borderId="0" xfId="0" applyNumberFormat="1" applyFont="1" applyFill="1" applyAlignment="1">
      <alignment/>
    </xf>
    <xf numFmtId="1" fontId="7" fillId="0" borderId="7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5" fillId="0" borderId="7" xfId="0" applyFont="1" applyFill="1" applyAlignment="1">
      <alignment/>
    </xf>
    <xf numFmtId="0" fontId="4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7" xfId="0" applyNumberFormat="1" applyFont="1" applyFill="1" applyAlignment="1">
      <alignment/>
    </xf>
    <xf numFmtId="0" fontId="4" fillId="0" borderId="9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9" fontId="4" fillId="0" borderId="11" xfId="0" applyNumberFormat="1" applyFont="1" applyFill="1" applyBorder="1" applyAlignment="1">
      <alignment/>
    </xf>
    <xf numFmtId="9" fontId="4" fillId="0" borderId="9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5" fillId="0" borderId="3" xfId="0" applyNumberFormat="1" applyFont="1" applyFill="1" applyAlignment="1">
      <alignment horizontal="centerContinuous"/>
    </xf>
    <xf numFmtId="0" fontId="0" fillId="0" borderId="1" xfId="0" applyNumberFormat="1" applyFont="1" applyFill="1" applyAlignment="1">
      <alignment horizontal="centerContinuous"/>
    </xf>
    <xf numFmtId="0" fontId="5" fillId="0" borderId="1" xfId="0" applyNumberFormat="1" applyFont="1" applyFill="1" applyAlignment="1">
      <alignment horizontal="centerContinuous"/>
    </xf>
    <xf numFmtId="0" fontId="4" fillId="0" borderId="8" xfId="0" applyFont="1" applyFill="1" applyAlignment="1">
      <alignment/>
    </xf>
    <xf numFmtId="1" fontId="5" fillId="0" borderId="7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3" fontId="5" fillId="0" borderId="7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left" wrapText="1"/>
    </xf>
    <xf numFmtId="9" fontId="5" fillId="0" borderId="8" xfId="0" applyNumberFormat="1" applyFont="1" applyFill="1" applyAlignment="1">
      <alignment/>
    </xf>
    <xf numFmtId="9" fontId="5" fillId="0" borderId="0" xfId="0" applyNumberFormat="1" applyFont="1" applyFill="1" applyAlignment="1">
      <alignment/>
    </xf>
    <xf numFmtId="0" fontId="4" fillId="0" borderId="1" xfId="0" applyNumberFormat="1" applyFont="1" applyFill="1" applyAlignment="1">
      <alignment/>
    </xf>
    <xf numFmtId="0" fontId="0" fillId="0" borderId="0" xfId="0" applyFill="1" applyAlignment="1">
      <alignment/>
    </xf>
    <xf numFmtId="3" fontId="4" fillId="0" borderId="12" xfId="0" applyNumberFormat="1" applyFont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showOutlineSymbols="0" workbookViewId="0" topLeftCell="A1">
      <selection activeCell="H50" sqref="H50"/>
    </sheetView>
  </sheetViews>
  <sheetFormatPr defaultColWidth="9.33203125" defaultRowHeight="9.75"/>
  <cols>
    <col min="1" max="1" width="45" style="2" customWidth="1"/>
    <col min="2" max="3" width="12" style="2" customWidth="1"/>
    <col min="4" max="5" width="17.83203125" style="2" customWidth="1"/>
    <col min="6" max="7" width="14" style="2" customWidth="1"/>
    <col min="8" max="9" width="15.16015625" style="2" customWidth="1"/>
    <col min="10" max="10" width="13" style="2" customWidth="1"/>
    <col min="11" max="11" width="17.83203125" style="2" customWidth="1"/>
    <col min="12" max="12" width="14" style="2" customWidth="1"/>
    <col min="13" max="13" width="15.16015625" style="2" customWidth="1"/>
    <col min="14" max="16384" width="15.83203125" style="2" customWidth="1"/>
  </cols>
  <sheetData>
    <row r="1" ht="12.75" customHeight="1">
      <c r="A1" s="1" t="s">
        <v>78</v>
      </c>
    </row>
    <row r="2" ht="12.75" customHeight="1">
      <c r="A2" s="1" t="s">
        <v>89</v>
      </c>
    </row>
    <row r="3" spans="1:13" ht="12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3"/>
      <c r="M3" s="3"/>
    </row>
    <row r="4" spans="1:13" ht="12.75" customHeight="1" thickTop="1">
      <c r="A4" s="5"/>
      <c r="B4" s="6"/>
      <c r="C4" s="6"/>
      <c r="D4" s="7" t="s">
        <v>0</v>
      </c>
      <c r="E4" s="7"/>
      <c r="F4" s="7"/>
      <c r="G4" s="7"/>
      <c r="H4" s="7"/>
      <c r="I4" s="7"/>
      <c r="J4" s="8"/>
      <c r="K4" s="7" t="s">
        <v>1</v>
      </c>
      <c r="L4" s="7"/>
      <c r="M4" s="7"/>
    </row>
    <row r="5" spans="2:13" ht="12.75" customHeight="1">
      <c r="B5" s="9"/>
      <c r="C5" s="9"/>
      <c r="D5" s="10" t="s">
        <v>2</v>
      </c>
      <c r="E5" s="10"/>
      <c r="F5" s="11"/>
      <c r="G5" s="11"/>
      <c r="H5" s="12"/>
      <c r="I5" s="12"/>
      <c r="J5" s="13"/>
      <c r="K5" s="10" t="s">
        <v>2</v>
      </c>
      <c r="L5" s="11"/>
      <c r="M5" s="11"/>
    </row>
    <row r="6" spans="2:13" ht="12.75" customHeight="1">
      <c r="B6" s="14" t="s">
        <v>3</v>
      </c>
      <c r="C6" s="14"/>
      <c r="D6" s="15" t="s">
        <v>4</v>
      </c>
      <c r="E6" s="15"/>
      <c r="F6" s="15" t="s">
        <v>5</v>
      </c>
      <c r="G6" s="15"/>
      <c r="H6" s="16" t="s">
        <v>6</v>
      </c>
      <c r="I6" s="16"/>
      <c r="J6" s="17" t="s">
        <v>3</v>
      </c>
      <c r="K6" s="15" t="s">
        <v>4</v>
      </c>
      <c r="L6" s="15" t="s">
        <v>5</v>
      </c>
      <c r="M6" s="15" t="s">
        <v>6</v>
      </c>
    </row>
    <row r="7" spans="2:13" ht="12.75" customHeight="1">
      <c r="B7" s="14" t="s">
        <v>7</v>
      </c>
      <c r="C7" s="14"/>
      <c r="D7" s="15" t="s">
        <v>7</v>
      </c>
      <c r="E7" s="15"/>
      <c r="F7" s="15" t="s">
        <v>8</v>
      </c>
      <c r="G7" s="15"/>
      <c r="H7" s="16" t="s">
        <v>9</v>
      </c>
      <c r="I7" s="16"/>
      <c r="J7" s="17" t="s">
        <v>7</v>
      </c>
      <c r="K7" s="15" t="s">
        <v>7</v>
      </c>
      <c r="L7" s="15" t="s">
        <v>8</v>
      </c>
      <c r="M7" s="15" t="s">
        <v>9</v>
      </c>
    </row>
    <row r="8" spans="1:13" ht="12.75" customHeight="1">
      <c r="A8" s="3" t="s">
        <v>10</v>
      </c>
      <c r="B8" s="14" t="s">
        <v>11</v>
      </c>
      <c r="C8" s="14"/>
      <c r="D8" s="16" t="s">
        <v>12</v>
      </c>
      <c r="E8" s="16"/>
      <c r="F8" s="16" t="s">
        <v>13</v>
      </c>
      <c r="G8" s="16"/>
      <c r="H8" s="16" t="s">
        <v>14</v>
      </c>
      <c r="I8" s="16"/>
      <c r="J8" s="18" t="s">
        <v>11</v>
      </c>
      <c r="K8" s="16" t="s">
        <v>12</v>
      </c>
      <c r="L8" s="16" t="s">
        <v>13</v>
      </c>
      <c r="M8" s="16" t="s">
        <v>14</v>
      </c>
    </row>
    <row r="9" spans="1:13" ht="12.75" customHeight="1">
      <c r="A9" s="11"/>
      <c r="B9" s="9"/>
      <c r="C9" s="9"/>
      <c r="D9" s="11"/>
      <c r="E9" s="11"/>
      <c r="F9" s="11"/>
      <c r="G9" s="11"/>
      <c r="H9" s="12"/>
      <c r="I9" s="12"/>
      <c r="J9" s="13"/>
      <c r="K9" s="11"/>
      <c r="L9" s="11"/>
      <c r="M9" s="11"/>
    </row>
    <row r="10" spans="1:13" ht="24.75" customHeight="1">
      <c r="A10" s="19" t="s">
        <v>15</v>
      </c>
      <c r="B10" s="20"/>
      <c r="C10" s="20"/>
      <c r="D10" s="21"/>
      <c r="E10" s="21"/>
      <c r="F10" s="21"/>
      <c r="G10" s="21"/>
      <c r="H10" s="22"/>
      <c r="I10" s="22"/>
      <c r="J10" s="23"/>
      <c r="K10" s="21"/>
      <c r="L10" s="21"/>
      <c r="M10" s="21"/>
    </row>
    <row r="11" spans="1:13" ht="12.75" customHeight="1">
      <c r="A11" s="19"/>
      <c r="B11" s="20"/>
      <c r="C11" s="20"/>
      <c r="D11" s="21"/>
      <c r="E11" s="21"/>
      <c r="F11" s="21"/>
      <c r="G11" s="21"/>
      <c r="H11" s="22"/>
      <c r="I11" s="22"/>
      <c r="J11" s="23"/>
      <c r="K11" s="21"/>
      <c r="L11" s="21"/>
      <c r="M11" s="21"/>
    </row>
    <row r="12" spans="1:13" ht="12.75" customHeight="1">
      <c r="A12" s="24" t="s">
        <v>16</v>
      </c>
      <c r="B12" s="57">
        <v>1691</v>
      </c>
      <c r="C12" s="25"/>
      <c r="D12" s="21">
        <v>0</v>
      </c>
      <c r="E12" s="26"/>
      <c r="F12" s="26">
        <v>191</v>
      </c>
      <c r="G12" s="26"/>
      <c r="H12" s="22">
        <f aca="true" t="shared" si="0" ref="H12:H25">SUM(B12+D12+F12)</f>
        <v>1882</v>
      </c>
      <c r="I12" s="22"/>
      <c r="J12" s="27">
        <f aca="true" t="shared" si="1" ref="J12:J25">B12/H12</f>
        <v>0.8985122210414452</v>
      </c>
      <c r="K12" s="28">
        <f aca="true" t="shared" si="2" ref="K12:K25">D12/H12</f>
        <v>0</v>
      </c>
      <c r="L12" s="28">
        <f aca="true" t="shared" si="3" ref="L12:L25">F12/H12</f>
        <v>0.10148777895855472</v>
      </c>
      <c r="M12" s="28">
        <f aca="true" t="shared" si="4" ref="M12:M25">SUM(J12:L12)</f>
        <v>1</v>
      </c>
    </row>
    <row r="13" spans="1:13" ht="12.75" customHeight="1">
      <c r="A13" s="24" t="s">
        <v>17</v>
      </c>
      <c r="B13" s="57">
        <v>2422</v>
      </c>
      <c r="C13" s="25"/>
      <c r="D13" s="21">
        <v>383</v>
      </c>
      <c r="E13" s="26"/>
      <c r="F13" s="26">
        <v>131</v>
      </c>
      <c r="G13" s="26"/>
      <c r="H13" s="22">
        <f t="shared" si="0"/>
        <v>2936</v>
      </c>
      <c r="I13" s="22"/>
      <c r="J13" s="27">
        <f t="shared" si="1"/>
        <v>0.8249318801089919</v>
      </c>
      <c r="K13" s="28">
        <f t="shared" si="2"/>
        <v>0.13044959128065395</v>
      </c>
      <c r="L13" s="28">
        <f t="shared" si="3"/>
        <v>0.04461852861035422</v>
      </c>
      <c r="M13" s="28">
        <f t="shared" si="4"/>
        <v>1</v>
      </c>
    </row>
    <row r="14" spans="1:13" ht="12.75" customHeight="1">
      <c r="A14" s="24" t="s">
        <v>18</v>
      </c>
      <c r="B14" s="57">
        <v>4507</v>
      </c>
      <c r="C14" s="25"/>
      <c r="D14" s="21">
        <v>728</v>
      </c>
      <c r="E14" s="26"/>
      <c r="F14" s="26">
        <v>308</v>
      </c>
      <c r="G14" s="26"/>
      <c r="H14" s="22">
        <f t="shared" si="0"/>
        <v>5543</v>
      </c>
      <c r="I14" s="22"/>
      <c r="J14" s="27">
        <f t="shared" si="1"/>
        <v>0.8130976005773047</v>
      </c>
      <c r="K14" s="28">
        <f t="shared" si="2"/>
        <v>0.13133682121594803</v>
      </c>
      <c r="L14" s="28">
        <f t="shared" si="3"/>
        <v>0.05556557820674725</v>
      </c>
      <c r="M14" s="28">
        <f t="shared" si="4"/>
        <v>1</v>
      </c>
    </row>
    <row r="15" spans="1:13" ht="12.75" customHeight="1">
      <c r="A15" s="24" t="s">
        <v>82</v>
      </c>
      <c r="B15" s="57">
        <v>14872</v>
      </c>
      <c r="C15" s="25"/>
      <c r="D15" s="21">
        <v>1086</v>
      </c>
      <c r="E15" s="26"/>
      <c r="F15" s="26">
        <v>297</v>
      </c>
      <c r="G15" s="26"/>
      <c r="H15" s="22">
        <f t="shared" si="0"/>
        <v>16255</v>
      </c>
      <c r="I15" s="22"/>
      <c r="J15" s="27">
        <f t="shared" si="1"/>
        <v>0.9149184866195017</v>
      </c>
      <c r="K15" s="28">
        <f>D15/H15</f>
        <v>0.06681021224238695</v>
      </c>
      <c r="L15" s="28">
        <f>F15/H15</f>
        <v>0.01827130113811135</v>
      </c>
      <c r="M15" s="28">
        <f>SUM(J15:L15)</f>
        <v>1</v>
      </c>
    </row>
    <row r="16" spans="1:13" ht="12.75" customHeight="1">
      <c r="A16" s="24" t="s">
        <v>91</v>
      </c>
      <c r="B16" s="57">
        <v>3731</v>
      </c>
      <c r="C16" s="20"/>
      <c r="D16" s="21">
        <v>910</v>
      </c>
      <c r="E16" s="26"/>
      <c r="F16" s="26">
        <v>111</v>
      </c>
      <c r="G16" s="26"/>
      <c r="H16" s="22">
        <f>SUM(B16+D16+F16)</f>
        <v>4752</v>
      </c>
      <c r="I16" s="22"/>
      <c r="J16" s="27">
        <f>B16/H16</f>
        <v>0.7851430976430976</v>
      </c>
      <c r="K16" s="28">
        <f>D16/H16</f>
        <v>0.1914983164983165</v>
      </c>
      <c r="L16" s="28">
        <f>F16/H16</f>
        <v>0.02335858585858586</v>
      </c>
      <c r="M16" s="28">
        <f>SUM(J16:L16)</f>
        <v>1</v>
      </c>
    </row>
    <row r="17" spans="1:13" ht="12.75" customHeight="1">
      <c r="A17" s="24" t="s">
        <v>19</v>
      </c>
      <c r="B17" s="57">
        <v>4872</v>
      </c>
      <c r="C17" s="25"/>
      <c r="D17" s="21">
        <v>407</v>
      </c>
      <c r="E17" s="26"/>
      <c r="F17" s="26">
        <v>22</v>
      </c>
      <c r="G17" s="26"/>
      <c r="H17" s="22">
        <f t="shared" si="0"/>
        <v>5301</v>
      </c>
      <c r="I17" s="22"/>
      <c r="J17" s="27">
        <f t="shared" si="1"/>
        <v>0.9190718732314658</v>
      </c>
      <c r="K17" s="28">
        <f t="shared" si="2"/>
        <v>0.07677796642142992</v>
      </c>
      <c r="L17" s="28">
        <f t="shared" si="3"/>
        <v>0.00415016034710432</v>
      </c>
      <c r="M17" s="28">
        <f t="shared" si="4"/>
        <v>1</v>
      </c>
    </row>
    <row r="18" spans="1:13" ht="12.75" customHeight="1">
      <c r="A18" s="24" t="s">
        <v>20</v>
      </c>
      <c r="B18" s="57">
        <v>4094</v>
      </c>
      <c r="C18" s="25"/>
      <c r="D18" s="21">
        <v>1431</v>
      </c>
      <c r="E18" s="26"/>
      <c r="F18" s="26">
        <v>145</v>
      </c>
      <c r="G18" s="26"/>
      <c r="H18" s="22">
        <f t="shared" si="0"/>
        <v>5670</v>
      </c>
      <c r="I18" s="22"/>
      <c r="J18" s="27">
        <f t="shared" si="1"/>
        <v>0.7220458553791888</v>
      </c>
      <c r="K18" s="28">
        <f t="shared" si="2"/>
        <v>0.2523809523809524</v>
      </c>
      <c r="L18" s="28">
        <f t="shared" si="3"/>
        <v>0.025573192239858905</v>
      </c>
      <c r="M18" s="28">
        <f t="shared" si="4"/>
        <v>1</v>
      </c>
    </row>
    <row r="19" spans="1:13" ht="12.75" customHeight="1">
      <c r="A19" s="24" t="s">
        <v>21</v>
      </c>
      <c r="B19" s="57">
        <v>7990</v>
      </c>
      <c r="C19" s="25"/>
      <c r="D19" s="21">
        <v>990</v>
      </c>
      <c r="E19" s="26"/>
      <c r="F19" s="26">
        <v>218</v>
      </c>
      <c r="G19" s="26"/>
      <c r="H19" s="22">
        <f t="shared" si="0"/>
        <v>9198</v>
      </c>
      <c r="I19" s="22"/>
      <c r="J19" s="27">
        <f t="shared" si="1"/>
        <v>0.8686671015438139</v>
      </c>
      <c r="K19" s="28">
        <f t="shared" si="2"/>
        <v>0.10763209393346379</v>
      </c>
      <c r="L19" s="28">
        <f t="shared" si="3"/>
        <v>0.02370080452272233</v>
      </c>
      <c r="M19" s="28">
        <f t="shared" si="4"/>
        <v>1</v>
      </c>
    </row>
    <row r="20" spans="1:13" ht="12.75" customHeight="1">
      <c r="A20" s="24" t="s">
        <v>22</v>
      </c>
      <c r="B20" s="57">
        <v>4160</v>
      </c>
      <c r="C20" s="25"/>
      <c r="D20" s="21">
        <v>1109</v>
      </c>
      <c r="E20" s="26"/>
      <c r="F20" s="26">
        <v>300</v>
      </c>
      <c r="G20" s="26"/>
      <c r="H20" s="22">
        <f t="shared" si="0"/>
        <v>5569</v>
      </c>
      <c r="I20" s="22"/>
      <c r="J20" s="27">
        <f t="shared" si="1"/>
        <v>0.7469922786855809</v>
      </c>
      <c r="K20" s="28">
        <f t="shared" si="2"/>
        <v>0.19913808583228587</v>
      </c>
      <c r="L20" s="28">
        <f t="shared" si="3"/>
        <v>0.053869635482133235</v>
      </c>
      <c r="M20" s="28">
        <f t="shared" si="4"/>
        <v>1</v>
      </c>
    </row>
    <row r="21" spans="1:13" ht="12.75" customHeight="1">
      <c r="A21" s="24" t="s">
        <v>85</v>
      </c>
      <c r="B21" s="57">
        <v>6677</v>
      </c>
      <c r="C21" s="25"/>
      <c r="D21" s="21">
        <v>549</v>
      </c>
      <c r="E21" s="26"/>
      <c r="F21" s="60">
        <v>1638</v>
      </c>
      <c r="G21" s="26"/>
      <c r="H21" s="22">
        <f t="shared" si="0"/>
        <v>8864</v>
      </c>
      <c r="I21" s="22"/>
      <c r="J21" s="27">
        <f t="shared" si="1"/>
        <v>0.7532716606498195</v>
      </c>
      <c r="K21" s="28">
        <f>D21/H21</f>
        <v>0.06193592057761733</v>
      </c>
      <c r="L21" s="28">
        <f>F21/H21</f>
        <v>0.18479241877256317</v>
      </c>
      <c r="M21" s="28">
        <f>SUM(J21:L21)</f>
        <v>1</v>
      </c>
    </row>
    <row r="22" spans="1:13" ht="12.75" customHeight="1">
      <c r="A22" s="24" t="s">
        <v>23</v>
      </c>
      <c r="B22" s="57">
        <v>17581</v>
      </c>
      <c r="C22" s="29"/>
      <c r="D22" s="21">
        <v>3746</v>
      </c>
      <c r="E22" s="26"/>
      <c r="F22" s="26">
        <v>259</v>
      </c>
      <c r="G22" s="26"/>
      <c r="H22" s="22">
        <f t="shared" si="0"/>
        <v>21586</v>
      </c>
      <c r="I22" s="22"/>
      <c r="J22" s="27">
        <f t="shared" si="1"/>
        <v>0.8144630779208747</v>
      </c>
      <c r="K22" s="28">
        <f t="shared" si="2"/>
        <v>0.17353840452144909</v>
      </c>
      <c r="L22" s="28">
        <f t="shared" si="3"/>
        <v>0.011998517557676272</v>
      </c>
      <c r="M22" s="28">
        <f t="shared" si="4"/>
        <v>1</v>
      </c>
    </row>
    <row r="23" spans="1:13" ht="12.75" customHeight="1">
      <c r="A23" s="24" t="s">
        <v>24</v>
      </c>
      <c r="B23" s="57">
        <v>7051</v>
      </c>
      <c r="C23" s="29"/>
      <c r="D23" s="21">
        <v>1816</v>
      </c>
      <c r="E23" s="30"/>
      <c r="F23" s="26">
        <v>227</v>
      </c>
      <c r="G23" s="30"/>
      <c r="H23" s="22">
        <f t="shared" si="0"/>
        <v>9094</v>
      </c>
      <c r="I23" s="31"/>
      <c r="J23" s="27">
        <f t="shared" si="1"/>
        <v>0.7753463822300418</v>
      </c>
      <c r="K23" s="28">
        <f t="shared" si="2"/>
        <v>0.1996921046844073</v>
      </c>
      <c r="L23" s="28">
        <f t="shared" si="3"/>
        <v>0.02496151308555091</v>
      </c>
      <c r="M23" s="28">
        <f t="shared" si="4"/>
        <v>1</v>
      </c>
    </row>
    <row r="24" spans="1:13" ht="12.75" customHeight="1">
      <c r="A24" s="24" t="s">
        <v>25</v>
      </c>
      <c r="B24" s="57">
        <v>11257</v>
      </c>
      <c r="C24" s="29"/>
      <c r="D24" s="21">
        <v>749</v>
      </c>
      <c r="E24" s="30"/>
      <c r="F24" s="26">
        <v>402</v>
      </c>
      <c r="G24" s="30"/>
      <c r="H24" s="22">
        <f t="shared" si="0"/>
        <v>12408</v>
      </c>
      <c r="I24" s="31"/>
      <c r="J24" s="27">
        <f t="shared" si="1"/>
        <v>0.9072372662798195</v>
      </c>
      <c r="K24" s="28">
        <f t="shared" si="2"/>
        <v>0.06036428110896196</v>
      </c>
      <c r="L24" s="28">
        <f t="shared" si="3"/>
        <v>0.03239845261121857</v>
      </c>
      <c r="M24" s="28">
        <f t="shared" si="4"/>
        <v>1</v>
      </c>
    </row>
    <row r="25" spans="1:13" ht="12.75" customHeight="1">
      <c r="A25" s="24" t="s">
        <v>26</v>
      </c>
      <c r="B25" s="58">
        <f>SUM(B12:B24)</f>
        <v>90905</v>
      </c>
      <c r="C25" s="20"/>
      <c r="D25" s="22">
        <f>SUM(D12:D24)</f>
        <v>13904</v>
      </c>
      <c r="E25" s="22"/>
      <c r="F25" s="22">
        <f>SUM(F12:F24)</f>
        <v>4249</v>
      </c>
      <c r="G25" s="22"/>
      <c r="H25" s="22">
        <f t="shared" si="0"/>
        <v>109058</v>
      </c>
      <c r="I25" s="22"/>
      <c r="J25" s="27">
        <f t="shared" si="1"/>
        <v>0.8335472867648407</v>
      </c>
      <c r="K25" s="28">
        <f t="shared" si="2"/>
        <v>0.1274917933576629</v>
      </c>
      <c r="L25" s="28">
        <f t="shared" si="3"/>
        <v>0.03896091987749638</v>
      </c>
      <c r="M25" s="28">
        <f t="shared" si="4"/>
        <v>1</v>
      </c>
    </row>
    <row r="26" spans="2:13" ht="12.75" customHeight="1">
      <c r="B26" s="20"/>
      <c r="C26" s="20"/>
      <c r="D26" s="21"/>
      <c r="E26" s="21"/>
      <c r="F26" s="21"/>
      <c r="G26" s="21"/>
      <c r="H26" s="22"/>
      <c r="I26" s="22"/>
      <c r="J26" s="27"/>
      <c r="K26" s="28"/>
      <c r="L26" s="28"/>
      <c r="M26" s="28"/>
    </row>
    <row r="27" spans="1:13" ht="26.25" customHeight="1">
      <c r="A27" s="19" t="s">
        <v>27</v>
      </c>
      <c r="B27" s="32"/>
      <c r="C27" s="32"/>
      <c r="F27" s="21"/>
      <c r="G27" s="21"/>
      <c r="H27" s="22"/>
      <c r="I27" s="22"/>
      <c r="J27" s="27"/>
      <c r="K27" s="28"/>
      <c r="L27" s="28"/>
      <c r="M27" s="28"/>
    </row>
    <row r="28" spans="1:13" ht="12.75" customHeight="1">
      <c r="A28" s="24"/>
      <c r="B28" s="20"/>
      <c r="C28" s="20"/>
      <c r="D28" s="21"/>
      <c r="E28" s="21"/>
      <c r="F28" s="21"/>
      <c r="G28" s="21"/>
      <c r="H28" s="22"/>
      <c r="I28" s="22"/>
      <c r="J28" s="27"/>
      <c r="K28" s="28"/>
      <c r="L28" s="28"/>
      <c r="M28" s="28"/>
    </row>
    <row r="29" spans="1:13" ht="12.75" customHeight="1">
      <c r="A29" s="24" t="s">
        <v>28</v>
      </c>
      <c r="B29" s="20">
        <v>3278</v>
      </c>
      <c r="C29" s="20"/>
      <c r="D29" s="21">
        <v>123</v>
      </c>
      <c r="E29" s="21"/>
      <c r="F29" s="21">
        <v>30</v>
      </c>
      <c r="G29" s="21"/>
      <c r="H29" s="22">
        <f aca="true" t="shared" si="5" ref="H29:H49">SUM(B29+D29+F29)</f>
        <v>3431</v>
      </c>
      <c r="I29" s="22"/>
      <c r="J29" s="27">
        <f aca="true" t="shared" si="6" ref="J29:J50">B29/H29</f>
        <v>0.9554065870008743</v>
      </c>
      <c r="K29" s="28">
        <f aca="true" t="shared" si="7" ref="K29:K50">D29/H29</f>
        <v>0.03584960652870883</v>
      </c>
      <c r="L29" s="28">
        <f aca="true" t="shared" si="8" ref="L29:L50">F29/H29</f>
        <v>0.008743806470416789</v>
      </c>
      <c r="M29" s="28">
        <f aca="true" t="shared" si="9" ref="M29:M50">SUM(J29:L29)</f>
        <v>1</v>
      </c>
    </row>
    <row r="30" spans="1:13" ht="12.75" customHeight="1">
      <c r="A30" s="24" t="s">
        <v>29</v>
      </c>
      <c r="B30" s="20">
        <v>3597</v>
      </c>
      <c r="C30" s="20"/>
      <c r="D30" s="21">
        <v>5</v>
      </c>
      <c r="E30" s="21"/>
      <c r="F30" s="21">
        <v>1</v>
      </c>
      <c r="G30" s="21"/>
      <c r="H30" s="22">
        <f t="shared" si="5"/>
        <v>3603</v>
      </c>
      <c r="I30" s="22"/>
      <c r="J30" s="27">
        <f t="shared" si="6"/>
        <v>0.9983347210657785</v>
      </c>
      <c r="K30" s="28">
        <f t="shared" si="7"/>
        <v>0.0013877324451845685</v>
      </c>
      <c r="L30" s="28">
        <f t="shared" si="8"/>
        <v>0.0002775464890369137</v>
      </c>
      <c r="M30" s="28">
        <f t="shared" si="9"/>
        <v>0.9999999999999999</v>
      </c>
    </row>
    <row r="31" spans="1:13" ht="12.75" customHeight="1">
      <c r="A31" s="24" t="s">
        <v>30</v>
      </c>
      <c r="B31" s="20">
        <v>4719</v>
      </c>
      <c r="C31" s="20"/>
      <c r="D31" s="21">
        <v>40</v>
      </c>
      <c r="E31" s="21"/>
      <c r="F31" s="21">
        <v>106</v>
      </c>
      <c r="G31" s="21"/>
      <c r="H31" s="22">
        <f t="shared" si="5"/>
        <v>4865</v>
      </c>
      <c r="I31" s="22"/>
      <c r="J31" s="27">
        <f t="shared" si="6"/>
        <v>0.9699897225077081</v>
      </c>
      <c r="K31" s="28">
        <f t="shared" si="7"/>
        <v>0.008221993833504625</v>
      </c>
      <c r="L31" s="28">
        <f t="shared" si="8"/>
        <v>0.021788283658787256</v>
      </c>
      <c r="M31" s="28">
        <f t="shared" si="9"/>
        <v>1</v>
      </c>
    </row>
    <row r="32" spans="1:13" ht="12.75" customHeight="1">
      <c r="A32" s="24" t="s">
        <v>31</v>
      </c>
      <c r="B32" s="20">
        <v>857</v>
      </c>
      <c r="C32" s="20"/>
      <c r="D32" s="21">
        <v>15</v>
      </c>
      <c r="E32" s="21"/>
      <c r="F32" s="21">
        <v>1</v>
      </c>
      <c r="G32" s="21"/>
      <c r="H32" s="22">
        <f t="shared" si="5"/>
        <v>873</v>
      </c>
      <c r="I32" s="22"/>
      <c r="J32" s="27">
        <f t="shared" si="6"/>
        <v>0.981672394043528</v>
      </c>
      <c r="K32" s="28">
        <f t="shared" si="7"/>
        <v>0.01718213058419244</v>
      </c>
      <c r="L32" s="28">
        <f t="shared" si="8"/>
        <v>0.001145475372279496</v>
      </c>
      <c r="M32" s="28">
        <f t="shared" si="9"/>
        <v>1</v>
      </c>
    </row>
    <row r="33" spans="1:13" ht="12.75" customHeight="1">
      <c r="A33" s="1" t="s">
        <v>32</v>
      </c>
      <c r="B33" s="20">
        <v>2879</v>
      </c>
      <c r="C33" s="20"/>
      <c r="D33" s="21">
        <v>6</v>
      </c>
      <c r="E33" s="21"/>
      <c r="F33" s="21">
        <v>0</v>
      </c>
      <c r="G33" s="21"/>
      <c r="H33" s="22">
        <f t="shared" si="5"/>
        <v>2885</v>
      </c>
      <c r="I33" s="22"/>
      <c r="J33" s="27">
        <f t="shared" si="6"/>
        <v>0.9979202772963605</v>
      </c>
      <c r="K33" s="28">
        <f t="shared" si="7"/>
        <v>0.0020797227036395147</v>
      </c>
      <c r="L33" s="28">
        <f t="shared" si="8"/>
        <v>0</v>
      </c>
      <c r="M33" s="28">
        <f t="shared" si="9"/>
        <v>1</v>
      </c>
    </row>
    <row r="34" spans="1:13" ht="12.75" customHeight="1">
      <c r="A34" s="24" t="s">
        <v>84</v>
      </c>
      <c r="B34" s="20">
        <v>617</v>
      </c>
      <c r="C34" s="20"/>
      <c r="D34" s="21">
        <v>24</v>
      </c>
      <c r="E34" s="21"/>
      <c r="F34" s="21">
        <v>0</v>
      </c>
      <c r="G34" s="21"/>
      <c r="H34" s="22">
        <f t="shared" si="5"/>
        <v>641</v>
      </c>
      <c r="I34" s="22"/>
      <c r="J34" s="27">
        <f t="shared" si="6"/>
        <v>0.9625585023400937</v>
      </c>
      <c r="K34" s="28">
        <f t="shared" si="7"/>
        <v>0.0374414976599064</v>
      </c>
      <c r="L34" s="28">
        <f t="shared" si="8"/>
        <v>0</v>
      </c>
      <c r="M34" s="28">
        <f t="shared" si="9"/>
        <v>1</v>
      </c>
    </row>
    <row r="35" spans="1:13" ht="12.75" customHeight="1">
      <c r="A35" s="1" t="s">
        <v>33</v>
      </c>
      <c r="B35" s="20">
        <v>5361</v>
      </c>
      <c r="C35" s="20"/>
      <c r="D35" s="21">
        <v>46</v>
      </c>
      <c r="E35" s="21"/>
      <c r="F35" s="21">
        <v>0</v>
      </c>
      <c r="G35" s="21"/>
      <c r="H35" s="22">
        <f t="shared" si="5"/>
        <v>5407</v>
      </c>
      <c r="I35" s="22"/>
      <c r="J35" s="27">
        <f t="shared" si="6"/>
        <v>0.9914925097096356</v>
      </c>
      <c r="K35" s="28">
        <f t="shared" si="7"/>
        <v>0.008507490290364343</v>
      </c>
      <c r="L35" s="28">
        <f t="shared" si="8"/>
        <v>0</v>
      </c>
      <c r="M35" s="28">
        <f t="shared" si="9"/>
        <v>1</v>
      </c>
    </row>
    <row r="36" spans="1:13" ht="12.75" customHeight="1">
      <c r="A36" s="1" t="s">
        <v>34</v>
      </c>
      <c r="B36" s="20">
        <v>4425</v>
      </c>
      <c r="C36" s="20"/>
      <c r="D36" s="21">
        <v>33</v>
      </c>
      <c r="E36" s="21"/>
      <c r="F36" s="21">
        <v>0</v>
      </c>
      <c r="G36" s="21"/>
      <c r="H36" s="22">
        <f t="shared" si="5"/>
        <v>4458</v>
      </c>
      <c r="I36" s="22"/>
      <c r="J36" s="27">
        <f t="shared" si="6"/>
        <v>0.9925975773889637</v>
      </c>
      <c r="K36" s="28">
        <f t="shared" si="7"/>
        <v>0.007402422611036339</v>
      </c>
      <c r="L36" s="28">
        <f t="shared" si="8"/>
        <v>0</v>
      </c>
      <c r="M36" s="28">
        <f t="shared" si="9"/>
        <v>1</v>
      </c>
    </row>
    <row r="37" spans="1:13" ht="12.75" customHeight="1">
      <c r="A37" s="1" t="s">
        <v>35</v>
      </c>
      <c r="B37" s="20">
        <v>4388</v>
      </c>
      <c r="C37" s="20"/>
      <c r="D37" s="21">
        <v>125</v>
      </c>
      <c r="E37" s="21"/>
      <c r="F37" s="21">
        <v>0</v>
      </c>
      <c r="G37" s="21"/>
      <c r="H37" s="22">
        <f t="shared" si="5"/>
        <v>4513</v>
      </c>
      <c r="I37" s="22"/>
      <c r="J37" s="27">
        <f t="shared" si="6"/>
        <v>0.9723022379791713</v>
      </c>
      <c r="K37" s="28">
        <f t="shared" si="7"/>
        <v>0.027697762020828718</v>
      </c>
      <c r="L37" s="28">
        <f t="shared" si="8"/>
        <v>0</v>
      </c>
      <c r="M37" s="28">
        <f t="shared" si="9"/>
        <v>1</v>
      </c>
    </row>
    <row r="38" spans="1:13" ht="12.75" customHeight="1">
      <c r="A38" s="24" t="s">
        <v>36</v>
      </c>
      <c r="B38" s="20">
        <v>3021</v>
      </c>
      <c r="C38" s="20"/>
      <c r="D38" s="21">
        <v>25</v>
      </c>
      <c r="E38" s="21"/>
      <c r="F38" s="21">
        <v>15</v>
      </c>
      <c r="G38" s="21"/>
      <c r="H38" s="22">
        <f t="shared" si="5"/>
        <v>3061</v>
      </c>
      <c r="I38" s="22"/>
      <c r="J38" s="27">
        <f t="shared" si="6"/>
        <v>0.9869323750408363</v>
      </c>
      <c r="K38" s="28">
        <f t="shared" si="7"/>
        <v>0.008167265599477294</v>
      </c>
      <c r="L38" s="28">
        <f t="shared" si="8"/>
        <v>0.004900359359686377</v>
      </c>
      <c r="M38" s="28">
        <f t="shared" si="9"/>
        <v>1</v>
      </c>
    </row>
    <row r="39" spans="1:13" ht="12.75" customHeight="1">
      <c r="A39" s="24" t="s">
        <v>37</v>
      </c>
      <c r="B39" s="20">
        <v>3876</v>
      </c>
      <c r="C39" s="20"/>
      <c r="D39" s="21">
        <v>0</v>
      </c>
      <c r="E39" s="21"/>
      <c r="F39" s="21">
        <v>131</v>
      </c>
      <c r="G39" s="21"/>
      <c r="H39" s="22">
        <f t="shared" si="5"/>
        <v>4007</v>
      </c>
      <c r="I39" s="22"/>
      <c r="J39" s="27">
        <f t="shared" si="6"/>
        <v>0.9673072123783379</v>
      </c>
      <c r="K39" s="28">
        <f t="shared" si="7"/>
        <v>0</v>
      </c>
      <c r="L39" s="28">
        <f t="shared" si="8"/>
        <v>0.03269278762166209</v>
      </c>
      <c r="M39" s="28">
        <f t="shared" si="9"/>
        <v>1</v>
      </c>
    </row>
    <row r="40" spans="1:13" ht="12.75" customHeight="1">
      <c r="A40" s="1" t="s">
        <v>83</v>
      </c>
      <c r="B40" s="20">
        <v>1603</v>
      </c>
      <c r="C40" s="20"/>
      <c r="D40" s="21">
        <v>58</v>
      </c>
      <c r="E40" s="21"/>
      <c r="F40" s="21">
        <v>77</v>
      </c>
      <c r="G40" s="21"/>
      <c r="H40" s="22">
        <f t="shared" si="5"/>
        <v>1738</v>
      </c>
      <c r="I40" s="22"/>
      <c r="J40" s="27">
        <f t="shared" si="6"/>
        <v>0.9223245109321059</v>
      </c>
      <c r="K40" s="28">
        <f t="shared" si="7"/>
        <v>0.0333716915995397</v>
      </c>
      <c r="L40" s="28">
        <f t="shared" si="8"/>
        <v>0.04430379746835443</v>
      </c>
      <c r="M40" s="28">
        <f t="shared" si="9"/>
        <v>1</v>
      </c>
    </row>
    <row r="41" spans="1:13" ht="12.75" customHeight="1">
      <c r="A41" s="24" t="s">
        <v>38</v>
      </c>
      <c r="B41" s="20">
        <v>1481</v>
      </c>
      <c r="C41" s="20"/>
      <c r="D41" s="21">
        <v>19</v>
      </c>
      <c r="E41" s="21"/>
      <c r="F41" s="21">
        <v>5</v>
      </c>
      <c r="G41" s="21"/>
      <c r="H41" s="22">
        <f t="shared" si="5"/>
        <v>1505</v>
      </c>
      <c r="I41" s="22"/>
      <c r="J41" s="27">
        <f t="shared" si="6"/>
        <v>0.9840531561461794</v>
      </c>
      <c r="K41" s="28">
        <f t="shared" si="7"/>
        <v>0.012624584717607974</v>
      </c>
      <c r="L41" s="28">
        <f t="shared" si="8"/>
        <v>0.0033222591362126247</v>
      </c>
      <c r="M41" s="28">
        <f t="shared" si="9"/>
        <v>1</v>
      </c>
    </row>
    <row r="42" spans="1:13" ht="12.75" customHeight="1">
      <c r="A42" s="24" t="s">
        <v>39</v>
      </c>
      <c r="B42" s="20">
        <v>10016</v>
      </c>
      <c r="C42" s="20"/>
      <c r="D42" s="21">
        <v>204</v>
      </c>
      <c r="E42" s="21"/>
      <c r="F42" s="21">
        <v>23</v>
      </c>
      <c r="G42" s="21"/>
      <c r="H42" s="22">
        <f t="shared" si="5"/>
        <v>10243</v>
      </c>
      <c r="I42" s="22"/>
      <c r="J42" s="27">
        <f t="shared" si="6"/>
        <v>0.97783852386996</v>
      </c>
      <c r="K42" s="28">
        <f t="shared" si="7"/>
        <v>0.01991604022259104</v>
      </c>
      <c r="L42" s="28">
        <f t="shared" si="8"/>
        <v>0.0022454359074489897</v>
      </c>
      <c r="M42" s="28">
        <f t="shared" si="9"/>
        <v>1</v>
      </c>
    </row>
    <row r="43" spans="1:13" ht="12.75" customHeight="1">
      <c r="A43" s="24" t="s">
        <v>41</v>
      </c>
      <c r="B43" s="20">
        <v>6912</v>
      </c>
      <c r="C43" s="20"/>
      <c r="D43" s="21">
        <v>20</v>
      </c>
      <c r="E43" s="21"/>
      <c r="F43" s="21">
        <v>1</v>
      </c>
      <c r="G43" s="21"/>
      <c r="H43" s="22">
        <f t="shared" si="5"/>
        <v>6933</v>
      </c>
      <c r="I43" s="22"/>
      <c r="J43" s="27">
        <f t="shared" si="6"/>
        <v>0.9969710082215492</v>
      </c>
      <c r="K43" s="28">
        <f t="shared" si="7"/>
        <v>0.0028847540747151306</v>
      </c>
      <c r="L43" s="28">
        <f t="shared" si="8"/>
        <v>0.00014423770373575654</v>
      </c>
      <c r="M43" s="28">
        <f t="shared" si="9"/>
        <v>1</v>
      </c>
    </row>
    <row r="44" spans="1:13" ht="12.75" customHeight="1">
      <c r="A44" s="1" t="s">
        <v>42</v>
      </c>
      <c r="B44" s="20">
        <v>6073</v>
      </c>
      <c r="C44" s="20"/>
      <c r="D44" s="21">
        <v>174</v>
      </c>
      <c r="E44" s="21"/>
      <c r="F44" s="21">
        <v>7</v>
      </c>
      <c r="G44" s="21"/>
      <c r="H44" s="22">
        <f t="shared" si="5"/>
        <v>6254</v>
      </c>
      <c r="I44" s="22"/>
      <c r="J44" s="27">
        <f t="shared" si="6"/>
        <v>0.9710585225455708</v>
      </c>
      <c r="K44" s="28">
        <f t="shared" si="7"/>
        <v>0.02782219379597058</v>
      </c>
      <c r="L44" s="28">
        <f t="shared" si="8"/>
        <v>0.0011192836584585865</v>
      </c>
      <c r="M44" s="28">
        <f t="shared" si="9"/>
        <v>1</v>
      </c>
    </row>
    <row r="45" spans="1:13" ht="12.75" customHeight="1">
      <c r="A45" s="1" t="s">
        <v>43</v>
      </c>
      <c r="B45" s="20">
        <v>6895</v>
      </c>
      <c r="C45" s="20"/>
      <c r="D45" s="21">
        <v>315</v>
      </c>
      <c r="E45" s="21"/>
      <c r="F45" s="21">
        <v>21</v>
      </c>
      <c r="G45" s="21"/>
      <c r="H45" s="22">
        <f t="shared" si="5"/>
        <v>7231</v>
      </c>
      <c r="I45" s="22"/>
      <c r="J45" s="27">
        <f t="shared" si="6"/>
        <v>0.9535333978702807</v>
      </c>
      <c r="K45" s="28">
        <f t="shared" si="7"/>
        <v>0.04356243949661181</v>
      </c>
      <c r="L45" s="28">
        <f t="shared" si="8"/>
        <v>0.002904162633107454</v>
      </c>
      <c r="M45" s="28">
        <f t="shared" si="9"/>
        <v>0.9999999999999999</v>
      </c>
    </row>
    <row r="46" spans="1:13" ht="12.75" customHeight="1">
      <c r="A46" s="1" t="s">
        <v>44</v>
      </c>
      <c r="B46" s="20">
        <v>9962</v>
      </c>
      <c r="C46" s="20"/>
      <c r="D46" s="21">
        <v>179</v>
      </c>
      <c r="E46" s="21"/>
      <c r="F46" s="21">
        <v>29</v>
      </c>
      <c r="G46" s="21"/>
      <c r="H46" s="22">
        <f t="shared" si="5"/>
        <v>10170</v>
      </c>
      <c r="I46" s="22"/>
      <c r="J46" s="27">
        <f t="shared" si="6"/>
        <v>0.9795476892822026</v>
      </c>
      <c r="K46" s="28">
        <f t="shared" si="7"/>
        <v>0.0176007866273353</v>
      </c>
      <c r="L46" s="28">
        <f t="shared" si="8"/>
        <v>0.0028515240904621437</v>
      </c>
      <c r="M46" s="28">
        <f t="shared" si="9"/>
        <v>1</v>
      </c>
    </row>
    <row r="47" spans="1:13" ht="12.75" customHeight="1">
      <c r="A47" s="1" t="s">
        <v>92</v>
      </c>
      <c r="B47" s="20">
        <v>901</v>
      </c>
      <c r="C47" s="20"/>
      <c r="D47" s="21">
        <v>8</v>
      </c>
      <c r="E47" s="21"/>
      <c r="F47" s="21">
        <v>1</v>
      </c>
      <c r="G47" s="21"/>
      <c r="H47" s="22">
        <f t="shared" si="5"/>
        <v>910</v>
      </c>
      <c r="I47" s="22"/>
      <c r="J47" s="27">
        <f>B47/H47</f>
        <v>0.9901098901098901</v>
      </c>
      <c r="K47" s="28">
        <f>D47/H47</f>
        <v>0.008791208791208791</v>
      </c>
      <c r="L47" s="28">
        <f>F47/H47</f>
        <v>0.001098901098901099</v>
      </c>
      <c r="M47" s="28">
        <f>SUM(J47:L47)</f>
        <v>1</v>
      </c>
    </row>
    <row r="48" spans="1:13" ht="12.75" customHeight="1">
      <c r="A48" s="24" t="s">
        <v>40</v>
      </c>
      <c r="B48" s="20">
        <v>3243</v>
      </c>
      <c r="C48" s="20"/>
      <c r="D48" s="21">
        <v>19</v>
      </c>
      <c r="E48" s="21"/>
      <c r="F48" s="21">
        <v>32</v>
      </c>
      <c r="G48" s="21"/>
      <c r="H48" s="22">
        <f t="shared" si="5"/>
        <v>3294</v>
      </c>
      <c r="I48" s="22"/>
      <c r="J48" s="27">
        <f t="shared" si="6"/>
        <v>0.9845173041894353</v>
      </c>
      <c r="K48" s="28">
        <f t="shared" si="7"/>
        <v>0.005768063145112325</v>
      </c>
      <c r="L48" s="28">
        <f t="shared" si="8"/>
        <v>0.009714632665452338</v>
      </c>
      <c r="M48" s="28">
        <f t="shared" si="9"/>
        <v>1</v>
      </c>
    </row>
    <row r="49" spans="1:13" ht="12.75" customHeight="1">
      <c r="A49" s="24" t="s">
        <v>45</v>
      </c>
      <c r="B49" s="20">
        <v>3061</v>
      </c>
      <c r="C49" s="20"/>
      <c r="D49" s="21">
        <v>114</v>
      </c>
      <c r="E49" s="21"/>
      <c r="F49" s="21">
        <v>10</v>
      </c>
      <c r="G49" s="21"/>
      <c r="H49" s="22">
        <f t="shared" si="5"/>
        <v>3185</v>
      </c>
      <c r="I49" s="22"/>
      <c r="J49" s="27">
        <f t="shared" si="6"/>
        <v>0.9610675039246468</v>
      </c>
      <c r="K49" s="28">
        <f t="shared" si="7"/>
        <v>0.03579277864992151</v>
      </c>
      <c r="L49" s="28">
        <f t="shared" si="8"/>
        <v>0.0031397174254317113</v>
      </c>
      <c r="M49" s="28">
        <f t="shared" si="9"/>
        <v>1</v>
      </c>
    </row>
    <row r="50" spans="1:13" ht="12.75" customHeight="1">
      <c r="A50" s="33" t="s">
        <v>26</v>
      </c>
      <c r="B50" s="20">
        <f>SUM(B29:B49)</f>
        <v>87165</v>
      </c>
      <c r="C50" s="20"/>
      <c r="D50" s="34">
        <f>SUM(D29:D49)</f>
        <v>1552</v>
      </c>
      <c r="E50" s="34"/>
      <c r="F50" s="34">
        <f>SUM(F29:F49)</f>
        <v>490</v>
      </c>
      <c r="G50" s="34"/>
      <c r="H50" s="22">
        <f>SUM(H29:H49)</f>
        <v>89207</v>
      </c>
      <c r="I50" s="22"/>
      <c r="J50" s="27">
        <f t="shared" si="6"/>
        <v>0.9771094196643761</v>
      </c>
      <c r="K50" s="28">
        <f t="shared" si="7"/>
        <v>0.017397737845684755</v>
      </c>
      <c r="L50" s="28">
        <f t="shared" si="8"/>
        <v>0.0054928424899391304</v>
      </c>
      <c r="M50" s="28">
        <f t="shared" si="9"/>
        <v>1</v>
      </c>
    </row>
    <row r="51" spans="2:13" ht="12.75" customHeight="1">
      <c r="B51" s="35"/>
      <c r="C51" s="35"/>
      <c r="D51" s="21"/>
      <c r="E51" s="21"/>
      <c r="F51" s="21"/>
      <c r="G51" s="21"/>
      <c r="H51" s="21"/>
      <c r="I51" s="21"/>
      <c r="J51" s="27"/>
      <c r="K51" s="28"/>
      <c r="L51" s="28"/>
      <c r="M51" s="28"/>
    </row>
    <row r="52" spans="1:13" ht="12.75" customHeight="1" thickBot="1">
      <c r="A52" s="36" t="s">
        <v>46</v>
      </c>
      <c r="B52" s="37">
        <f>SUM(B25+B50)</f>
        <v>178070</v>
      </c>
      <c r="C52" s="38"/>
      <c r="D52" s="38">
        <f>SUM(D25+D50)</f>
        <v>15456</v>
      </c>
      <c r="E52" s="38"/>
      <c r="F52" s="38">
        <f>SUM(F25+F50)</f>
        <v>4739</v>
      </c>
      <c r="G52" s="38"/>
      <c r="H52" s="38">
        <f>SUM(H25+H50)</f>
        <v>198265</v>
      </c>
      <c r="I52" s="38"/>
      <c r="J52" s="39">
        <f>B52/H52</f>
        <v>0.8981413764406224</v>
      </c>
      <c r="K52" s="40">
        <f>D52/H52</f>
        <v>0.07795627064787028</v>
      </c>
      <c r="L52" s="40">
        <f>F52/H52</f>
        <v>0.023902352911507326</v>
      </c>
      <c r="M52" s="40">
        <f>SUM(J52:L52)</f>
        <v>1</v>
      </c>
    </row>
    <row r="53" spans="1:13" ht="12.75" customHeight="1" thickTop="1">
      <c r="A53" s="1" t="s">
        <v>47</v>
      </c>
      <c r="B53" s="21"/>
      <c r="C53" s="21"/>
      <c r="D53" s="21"/>
      <c r="E53" s="21"/>
      <c r="F53" s="21"/>
      <c r="G53" s="21"/>
      <c r="H53" s="21"/>
      <c r="I53" s="21"/>
      <c r="J53" s="28"/>
      <c r="K53" s="28"/>
      <c r="L53" s="28"/>
      <c r="M53" s="28"/>
    </row>
    <row r="54" spans="1:13" ht="12.75" customHeight="1">
      <c r="A54" s="24" t="s">
        <v>80</v>
      </c>
      <c r="B54" s="21"/>
      <c r="C54" s="21"/>
      <c r="D54" s="21"/>
      <c r="E54" s="21"/>
      <c r="F54" s="21"/>
      <c r="G54" s="21"/>
      <c r="H54" s="21"/>
      <c r="I54" s="21"/>
      <c r="J54" s="28"/>
      <c r="K54" s="28"/>
      <c r="L54" s="28"/>
      <c r="M54" s="28"/>
    </row>
    <row r="55" spans="1:13" ht="12.75" customHeight="1">
      <c r="A55" s="1" t="s">
        <v>81</v>
      </c>
      <c r="B55" s="21"/>
      <c r="C55" s="21"/>
      <c r="D55" s="21"/>
      <c r="E55" s="21"/>
      <c r="F55" s="21"/>
      <c r="G55" s="21"/>
      <c r="H55" s="21"/>
      <c r="I55" s="21"/>
      <c r="J55" s="28"/>
      <c r="K55" s="28"/>
      <c r="L55" s="28"/>
      <c r="M55" s="28"/>
    </row>
    <row r="56" spans="1:13" ht="12.75" customHeight="1">
      <c r="A56" s="1"/>
      <c r="B56" s="21"/>
      <c r="C56" s="21"/>
      <c r="D56" s="21"/>
      <c r="E56" s="21"/>
      <c r="F56" s="21"/>
      <c r="G56" s="21"/>
      <c r="H56" s="21"/>
      <c r="I56" s="21"/>
      <c r="J56" s="28"/>
      <c r="K56" s="28"/>
      <c r="L56" s="28"/>
      <c r="M56" s="28"/>
    </row>
    <row r="57" ht="12.75" customHeight="1">
      <c r="A57" s="1" t="s">
        <v>79</v>
      </c>
    </row>
    <row r="58" spans="1:12" ht="11.25">
      <c r="A58" s="41" t="s">
        <v>88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3" ht="12.75" customHeight="1" thickBot="1">
      <c r="A59" s="3" t="s">
        <v>90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75" customHeight="1" thickTop="1">
      <c r="A60" s="5"/>
      <c r="B60" s="6"/>
      <c r="C60" s="6"/>
      <c r="D60" s="7" t="s">
        <v>0</v>
      </c>
      <c r="E60" s="7"/>
      <c r="F60" s="7"/>
      <c r="G60" s="7"/>
      <c r="H60" s="7"/>
      <c r="I60" s="7"/>
      <c r="J60" s="43" t="s">
        <v>49</v>
      </c>
      <c r="K60" s="44"/>
      <c r="L60" s="45"/>
      <c r="M60" s="45"/>
    </row>
    <row r="61" spans="2:13" ht="12.75" customHeight="1">
      <c r="B61" s="9"/>
      <c r="C61" s="9"/>
      <c r="D61" s="11"/>
      <c r="E61" s="11"/>
      <c r="F61" s="11"/>
      <c r="G61" s="11"/>
      <c r="H61" s="12"/>
      <c r="I61" s="12"/>
      <c r="J61" s="13"/>
      <c r="K61" s="11"/>
      <c r="L61" s="11"/>
      <c r="M61" s="11"/>
    </row>
    <row r="62" spans="2:11" ht="12.75" customHeight="1">
      <c r="B62" s="32"/>
      <c r="C62" s="32"/>
      <c r="D62" s="15" t="s">
        <v>2</v>
      </c>
      <c r="E62" s="15"/>
      <c r="H62" s="3"/>
      <c r="I62" s="3"/>
      <c r="J62" s="46"/>
      <c r="K62" s="15" t="s">
        <v>2</v>
      </c>
    </row>
    <row r="63" spans="2:13" ht="12.75" customHeight="1">
      <c r="B63" s="14" t="s">
        <v>3</v>
      </c>
      <c r="C63" s="14"/>
      <c r="D63" s="15" t="s">
        <v>4</v>
      </c>
      <c r="E63" s="15"/>
      <c r="F63" s="15" t="s">
        <v>5</v>
      </c>
      <c r="G63" s="15"/>
      <c r="H63" s="16" t="s">
        <v>6</v>
      </c>
      <c r="I63" s="16"/>
      <c r="J63" s="17" t="s">
        <v>3</v>
      </c>
      <c r="K63" s="15" t="s">
        <v>4</v>
      </c>
      <c r="L63" s="15" t="s">
        <v>5</v>
      </c>
      <c r="M63" s="15" t="s">
        <v>6</v>
      </c>
    </row>
    <row r="64" spans="2:13" ht="12.75" customHeight="1">
      <c r="B64" s="14" t="s">
        <v>7</v>
      </c>
      <c r="C64" s="14"/>
      <c r="D64" s="15" t="s">
        <v>7</v>
      </c>
      <c r="E64" s="15"/>
      <c r="F64" s="15" t="s">
        <v>8</v>
      </c>
      <c r="G64" s="15"/>
      <c r="H64" s="16" t="s">
        <v>9</v>
      </c>
      <c r="I64" s="16"/>
      <c r="J64" s="17" t="s">
        <v>7</v>
      </c>
      <c r="K64" s="15" t="s">
        <v>7</v>
      </c>
      <c r="L64" s="15" t="s">
        <v>8</v>
      </c>
      <c r="M64" s="15" t="s">
        <v>9</v>
      </c>
    </row>
    <row r="65" spans="1:13" ht="12.75" customHeight="1">
      <c r="A65" s="3" t="s">
        <v>10</v>
      </c>
      <c r="B65" s="14" t="s">
        <v>11</v>
      </c>
      <c r="C65" s="14"/>
      <c r="D65" s="16" t="s">
        <v>12</v>
      </c>
      <c r="E65" s="16"/>
      <c r="F65" s="16" t="s">
        <v>13</v>
      </c>
      <c r="G65" s="16"/>
      <c r="H65" s="16" t="s">
        <v>14</v>
      </c>
      <c r="I65" s="16"/>
      <c r="J65" s="18" t="s">
        <v>11</v>
      </c>
      <c r="K65" s="16" t="s">
        <v>12</v>
      </c>
      <c r="L65" s="16" t="s">
        <v>13</v>
      </c>
      <c r="M65" s="16" t="s">
        <v>14</v>
      </c>
    </row>
    <row r="66" spans="1:13" ht="12.75" customHeight="1">
      <c r="A66" s="11"/>
      <c r="B66" s="9"/>
      <c r="C66" s="9"/>
      <c r="D66" s="11"/>
      <c r="E66" s="11"/>
      <c r="F66" s="11"/>
      <c r="G66" s="11"/>
      <c r="H66" s="12"/>
      <c r="I66" s="12"/>
      <c r="J66" s="13"/>
      <c r="K66" s="11"/>
      <c r="L66" s="11"/>
      <c r="M66" s="11"/>
    </row>
    <row r="67" spans="1:13" ht="53.25" customHeight="1">
      <c r="A67" s="19" t="s">
        <v>50</v>
      </c>
      <c r="B67" s="32"/>
      <c r="C67" s="32"/>
      <c r="F67" s="21"/>
      <c r="G67" s="21"/>
      <c r="H67" s="3"/>
      <c r="I67" s="3"/>
      <c r="J67" s="27"/>
      <c r="K67" s="28"/>
      <c r="L67" s="28"/>
      <c r="M67" s="28"/>
    </row>
    <row r="68" spans="1:13" ht="12.75" customHeight="1">
      <c r="A68" s="1"/>
      <c r="B68" s="32"/>
      <c r="C68" s="32"/>
      <c r="F68" s="21"/>
      <c r="G68" s="21"/>
      <c r="H68" s="3"/>
      <c r="I68" s="3"/>
      <c r="J68" s="27"/>
      <c r="K68" s="28"/>
      <c r="L68" s="28"/>
      <c r="M68" s="28"/>
    </row>
    <row r="69" spans="1:13" ht="12.75" customHeight="1">
      <c r="A69" s="24" t="s">
        <v>51</v>
      </c>
      <c r="B69" s="20">
        <v>696</v>
      </c>
      <c r="C69" s="25"/>
      <c r="D69" s="21">
        <v>341</v>
      </c>
      <c r="E69" s="21"/>
      <c r="F69" s="21">
        <v>93</v>
      </c>
      <c r="G69" s="26"/>
      <c r="H69" s="22">
        <f aca="true" t="shared" si="10" ref="H69:H92">SUM(B69:F69)</f>
        <v>1130</v>
      </c>
      <c r="I69" s="22"/>
      <c r="J69" s="27">
        <f aca="true" t="shared" si="11" ref="J69:J93">B69/H69</f>
        <v>0.6159292035398231</v>
      </c>
      <c r="K69" s="28">
        <f aca="true" t="shared" si="12" ref="K69:K93">D69/H69</f>
        <v>0.3017699115044248</v>
      </c>
      <c r="L69" s="28">
        <f aca="true" t="shared" si="13" ref="L69:L93">F69/H69</f>
        <v>0.08230088495575222</v>
      </c>
      <c r="M69" s="28">
        <f aca="true" t="shared" si="14" ref="M69:M93">SUM(J69:L69)</f>
        <v>1</v>
      </c>
    </row>
    <row r="70" spans="1:13" ht="12.75" customHeight="1">
      <c r="A70" s="24" t="s">
        <v>86</v>
      </c>
      <c r="B70" s="20">
        <v>839</v>
      </c>
      <c r="C70" s="47"/>
      <c r="D70" s="51">
        <v>84</v>
      </c>
      <c r="E70" s="51"/>
      <c r="F70" s="51">
        <v>11</v>
      </c>
      <c r="G70" s="48"/>
      <c r="H70" s="22">
        <f t="shared" si="10"/>
        <v>934</v>
      </c>
      <c r="I70" s="22"/>
      <c r="J70" s="27">
        <f t="shared" si="11"/>
        <v>0.8982869379014989</v>
      </c>
      <c r="K70" s="28">
        <f t="shared" si="12"/>
        <v>0.08993576017130621</v>
      </c>
      <c r="L70" s="28">
        <f t="shared" si="13"/>
        <v>0.011777301927194861</v>
      </c>
      <c r="M70" s="28">
        <f t="shared" si="14"/>
        <v>1</v>
      </c>
    </row>
    <row r="71" spans="1:13" ht="12.75" customHeight="1">
      <c r="A71" s="24" t="s">
        <v>87</v>
      </c>
      <c r="B71" s="20">
        <v>2300</v>
      </c>
      <c r="C71" s="47"/>
      <c r="D71" s="51">
        <v>1</v>
      </c>
      <c r="E71" s="51"/>
      <c r="F71" s="51">
        <v>69</v>
      </c>
      <c r="G71" s="48"/>
      <c r="H71" s="22">
        <f t="shared" si="10"/>
        <v>2370</v>
      </c>
      <c r="I71" s="22"/>
      <c r="J71" s="27">
        <f t="shared" si="11"/>
        <v>0.9704641350210971</v>
      </c>
      <c r="K71" s="28">
        <f>D71/H71</f>
        <v>0.0004219409282700422</v>
      </c>
      <c r="L71" s="28">
        <f>F71/H71</f>
        <v>0.02911392405063291</v>
      </c>
      <c r="M71" s="28">
        <f>SUM(J71:L71)</f>
        <v>1</v>
      </c>
    </row>
    <row r="72" spans="1:13" ht="12.75" customHeight="1">
      <c r="A72" s="24" t="s">
        <v>52</v>
      </c>
      <c r="B72" s="20">
        <v>875</v>
      </c>
      <c r="C72" s="25"/>
      <c r="D72" s="21">
        <v>477</v>
      </c>
      <c r="E72" s="21"/>
      <c r="F72" s="21">
        <v>18</v>
      </c>
      <c r="G72" s="26"/>
      <c r="H72" s="22">
        <f t="shared" si="10"/>
        <v>1370</v>
      </c>
      <c r="I72" s="22"/>
      <c r="J72" s="27">
        <f t="shared" si="11"/>
        <v>0.6386861313868614</v>
      </c>
      <c r="K72" s="28">
        <f t="shared" si="12"/>
        <v>0.34817518248175183</v>
      </c>
      <c r="L72" s="28">
        <f t="shared" si="13"/>
        <v>0.013138686131386862</v>
      </c>
      <c r="M72" s="28">
        <f t="shared" si="14"/>
        <v>1</v>
      </c>
    </row>
    <row r="73" spans="1:13" ht="12.75" customHeight="1">
      <c r="A73" s="24" t="s">
        <v>53</v>
      </c>
      <c r="B73" s="20">
        <v>5988</v>
      </c>
      <c r="C73" s="25"/>
      <c r="D73" s="21">
        <v>6495</v>
      </c>
      <c r="E73" s="21"/>
      <c r="F73" s="21">
        <v>472</v>
      </c>
      <c r="G73" s="26"/>
      <c r="H73" s="22">
        <f t="shared" si="10"/>
        <v>12955</v>
      </c>
      <c r="I73" s="22"/>
      <c r="J73" s="27">
        <f t="shared" si="11"/>
        <v>0.4622153608645311</v>
      </c>
      <c r="K73" s="28">
        <f t="shared" si="12"/>
        <v>0.5013508297954458</v>
      </c>
      <c r="L73" s="28">
        <f t="shared" si="13"/>
        <v>0.03643380934002316</v>
      </c>
      <c r="M73" s="28">
        <f t="shared" si="14"/>
        <v>1</v>
      </c>
    </row>
    <row r="74" spans="1:13" ht="12.75" customHeight="1">
      <c r="A74" s="24" t="s">
        <v>54</v>
      </c>
      <c r="B74" s="20">
        <v>463</v>
      </c>
      <c r="C74" s="25"/>
      <c r="D74" s="21">
        <v>381</v>
      </c>
      <c r="E74" s="21"/>
      <c r="F74" s="21">
        <v>5</v>
      </c>
      <c r="G74" s="26"/>
      <c r="H74" s="22">
        <f t="shared" si="10"/>
        <v>849</v>
      </c>
      <c r="I74" s="22"/>
      <c r="J74" s="27">
        <f t="shared" si="11"/>
        <v>0.5453474676089517</v>
      </c>
      <c r="K74" s="28">
        <f t="shared" si="12"/>
        <v>0.44876325088339225</v>
      </c>
      <c r="L74" s="28">
        <f t="shared" si="13"/>
        <v>0.005889281507656066</v>
      </c>
      <c r="M74" s="28">
        <f t="shared" si="14"/>
        <v>1</v>
      </c>
    </row>
    <row r="75" spans="1:13" ht="12.75" customHeight="1">
      <c r="A75" s="24" t="s">
        <v>55</v>
      </c>
      <c r="B75" s="20">
        <v>4028</v>
      </c>
      <c r="C75" s="25"/>
      <c r="D75" s="21">
        <v>375</v>
      </c>
      <c r="E75" s="21"/>
      <c r="F75" s="21">
        <v>106</v>
      </c>
      <c r="G75" s="26"/>
      <c r="H75" s="22">
        <f t="shared" si="10"/>
        <v>4509</v>
      </c>
      <c r="I75" s="22"/>
      <c r="J75" s="27">
        <f t="shared" si="11"/>
        <v>0.8933244621867377</v>
      </c>
      <c r="K75" s="28">
        <f t="shared" si="12"/>
        <v>0.08316699933466401</v>
      </c>
      <c r="L75" s="28">
        <f t="shared" si="13"/>
        <v>0.023508538478598358</v>
      </c>
      <c r="M75" s="28">
        <f t="shared" si="14"/>
        <v>1</v>
      </c>
    </row>
    <row r="76" spans="1:13" ht="12.75" customHeight="1">
      <c r="A76" s="24" t="s">
        <v>56</v>
      </c>
      <c r="B76" s="20">
        <v>485</v>
      </c>
      <c r="C76" s="47"/>
      <c r="D76" s="59">
        <v>1020</v>
      </c>
      <c r="E76" s="59"/>
      <c r="F76" s="59">
        <v>29</v>
      </c>
      <c r="G76" s="49"/>
      <c r="H76" s="22">
        <f t="shared" si="10"/>
        <v>1534</v>
      </c>
      <c r="I76" s="22"/>
      <c r="J76" s="27">
        <f t="shared" si="11"/>
        <v>0.3161668839634941</v>
      </c>
      <c r="K76" s="28">
        <f t="shared" si="12"/>
        <v>0.6649282920469362</v>
      </c>
      <c r="L76" s="28">
        <f t="shared" si="13"/>
        <v>0.018904823989569754</v>
      </c>
      <c r="M76" s="28">
        <f t="shared" si="14"/>
        <v>1</v>
      </c>
    </row>
    <row r="77" spans="1:13" ht="12.75" customHeight="1">
      <c r="A77" s="24" t="s">
        <v>57</v>
      </c>
      <c r="B77" s="20">
        <v>1834</v>
      </c>
      <c r="C77" s="25"/>
      <c r="D77" s="21">
        <v>218</v>
      </c>
      <c r="E77" s="21"/>
      <c r="F77" s="21">
        <v>26</v>
      </c>
      <c r="G77" s="26"/>
      <c r="H77" s="22">
        <f t="shared" si="10"/>
        <v>2078</v>
      </c>
      <c r="I77" s="22"/>
      <c r="J77" s="27">
        <f t="shared" si="11"/>
        <v>0.8825794032723773</v>
      </c>
      <c r="K77" s="28">
        <f t="shared" si="12"/>
        <v>0.10490856592877768</v>
      </c>
      <c r="L77" s="28">
        <f t="shared" si="13"/>
        <v>0.012512030798845043</v>
      </c>
      <c r="M77" s="28">
        <f t="shared" si="14"/>
        <v>0.9999999999999999</v>
      </c>
    </row>
    <row r="78" spans="1:13" ht="12.75" customHeight="1">
      <c r="A78" s="24" t="s">
        <v>58</v>
      </c>
      <c r="B78" s="20">
        <v>852</v>
      </c>
      <c r="C78" s="25"/>
      <c r="D78" s="21">
        <v>232</v>
      </c>
      <c r="E78" s="21"/>
      <c r="F78" s="21">
        <v>100</v>
      </c>
      <c r="G78" s="26"/>
      <c r="H78" s="22">
        <f t="shared" si="10"/>
        <v>1184</v>
      </c>
      <c r="I78" s="22"/>
      <c r="J78" s="27">
        <f t="shared" si="11"/>
        <v>0.7195945945945946</v>
      </c>
      <c r="K78" s="28">
        <f t="shared" si="12"/>
        <v>0.19594594594594594</v>
      </c>
      <c r="L78" s="28">
        <f t="shared" si="13"/>
        <v>0.08445945945945946</v>
      </c>
      <c r="M78" s="28">
        <f t="shared" si="14"/>
        <v>1</v>
      </c>
    </row>
    <row r="79" spans="1:13" ht="12.75" customHeight="1">
      <c r="A79" s="24" t="s">
        <v>59</v>
      </c>
      <c r="B79" s="20">
        <v>4296</v>
      </c>
      <c r="C79" s="25"/>
      <c r="D79" s="21">
        <v>1013</v>
      </c>
      <c r="E79" s="21"/>
      <c r="F79" s="21">
        <v>563</v>
      </c>
      <c r="G79" s="26"/>
      <c r="H79" s="22">
        <f t="shared" si="10"/>
        <v>5872</v>
      </c>
      <c r="I79" s="22"/>
      <c r="J79" s="27">
        <f t="shared" si="11"/>
        <v>0.7316076294277929</v>
      </c>
      <c r="K79" s="28">
        <f t="shared" si="12"/>
        <v>0.17251362397820164</v>
      </c>
      <c r="L79" s="28">
        <f t="shared" si="13"/>
        <v>0.09587874659400544</v>
      </c>
      <c r="M79" s="28">
        <f t="shared" si="14"/>
        <v>1</v>
      </c>
    </row>
    <row r="80" spans="1:13" ht="12.75" customHeight="1">
      <c r="A80" s="24" t="s">
        <v>60</v>
      </c>
      <c r="B80" s="20">
        <v>2435</v>
      </c>
      <c r="C80" s="25"/>
      <c r="D80" s="21">
        <v>354</v>
      </c>
      <c r="E80" s="21"/>
      <c r="F80" s="21">
        <v>12</v>
      </c>
      <c r="G80" s="26"/>
      <c r="H80" s="22">
        <f t="shared" si="10"/>
        <v>2801</v>
      </c>
      <c r="I80" s="22"/>
      <c r="J80" s="27">
        <f t="shared" si="11"/>
        <v>0.8693323812923955</v>
      </c>
      <c r="K80" s="28">
        <f t="shared" si="12"/>
        <v>0.12638343448768297</v>
      </c>
      <c r="L80" s="28">
        <f t="shared" si="13"/>
        <v>0.004284184219921457</v>
      </c>
      <c r="M80" s="28">
        <f t="shared" si="14"/>
        <v>1</v>
      </c>
    </row>
    <row r="81" spans="1:13" ht="12.75" customHeight="1">
      <c r="A81" s="24" t="s">
        <v>61</v>
      </c>
      <c r="B81" s="20">
        <v>995</v>
      </c>
      <c r="C81" s="25"/>
      <c r="D81" s="21">
        <v>156</v>
      </c>
      <c r="E81" s="21"/>
      <c r="F81" s="21">
        <v>245</v>
      </c>
      <c r="G81" s="26"/>
      <c r="H81" s="22">
        <f t="shared" si="10"/>
        <v>1396</v>
      </c>
      <c r="I81" s="22"/>
      <c r="J81" s="27">
        <f t="shared" si="11"/>
        <v>0.7127507163323782</v>
      </c>
      <c r="K81" s="28">
        <f t="shared" si="12"/>
        <v>0.11174785100286533</v>
      </c>
      <c r="L81" s="28">
        <f t="shared" si="13"/>
        <v>0.17550143266475646</v>
      </c>
      <c r="M81" s="28">
        <f t="shared" si="14"/>
        <v>1</v>
      </c>
    </row>
    <row r="82" spans="1:13" ht="12.75" customHeight="1">
      <c r="A82" s="24" t="s">
        <v>62</v>
      </c>
      <c r="B82" s="20">
        <v>1133</v>
      </c>
      <c r="C82" s="25"/>
      <c r="D82" s="21">
        <v>395</v>
      </c>
      <c r="E82" s="21"/>
      <c r="F82" s="21">
        <v>166</v>
      </c>
      <c r="G82" s="26"/>
      <c r="H82" s="22">
        <f t="shared" si="10"/>
        <v>1694</v>
      </c>
      <c r="I82" s="22"/>
      <c r="J82" s="27">
        <f t="shared" si="11"/>
        <v>0.6688311688311688</v>
      </c>
      <c r="K82" s="28">
        <f t="shared" si="12"/>
        <v>0.23317591499409682</v>
      </c>
      <c r="L82" s="28">
        <f t="shared" si="13"/>
        <v>0.09799291617473435</v>
      </c>
      <c r="M82" s="28">
        <f t="shared" si="14"/>
        <v>1</v>
      </c>
    </row>
    <row r="83" spans="1:13" ht="12.75" customHeight="1">
      <c r="A83" s="24" t="s">
        <v>63</v>
      </c>
      <c r="B83" s="20">
        <v>2269</v>
      </c>
      <c r="C83" s="25"/>
      <c r="D83" s="21">
        <v>10107</v>
      </c>
      <c r="E83" s="21"/>
      <c r="F83" s="21">
        <v>305</v>
      </c>
      <c r="G83" s="26"/>
      <c r="H83" s="22">
        <f t="shared" si="10"/>
        <v>12681</v>
      </c>
      <c r="I83" s="22"/>
      <c r="J83" s="27">
        <f t="shared" si="11"/>
        <v>0.17892910653733932</v>
      </c>
      <c r="K83" s="28">
        <f t="shared" si="12"/>
        <v>0.7970191625266146</v>
      </c>
      <c r="L83" s="28">
        <f t="shared" si="13"/>
        <v>0.024051730936046053</v>
      </c>
      <c r="M83" s="28">
        <f t="shared" si="14"/>
        <v>1</v>
      </c>
    </row>
    <row r="84" spans="1:13" ht="12.75" customHeight="1">
      <c r="A84" s="24" t="s">
        <v>64</v>
      </c>
      <c r="B84" s="20">
        <v>1541</v>
      </c>
      <c r="C84" s="25"/>
      <c r="D84" s="21">
        <v>769</v>
      </c>
      <c r="E84" s="21"/>
      <c r="F84" s="21">
        <v>8</v>
      </c>
      <c r="G84" s="26"/>
      <c r="H84" s="22">
        <f t="shared" si="10"/>
        <v>2318</v>
      </c>
      <c r="I84" s="22"/>
      <c r="J84" s="27">
        <f t="shared" si="11"/>
        <v>0.6647972389991372</v>
      </c>
      <c r="K84" s="28">
        <f t="shared" si="12"/>
        <v>0.33175150992234687</v>
      </c>
      <c r="L84" s="28">
        <f t="shared" si="13"/>
        <v>0.003451251078515962</v>
      </c>
      <c r="M84" s="28">
        <f t="shared" si="14"/>
        <v>1.0000000000000002</v>
      </c>
    </row>
    <row r="85" spans="1:13" ht="12.75" customHeight="1">
      <c r="A85" s="24" t="s">
        <v>65</v>
      </c>
      <c r="B85" s="20">
        <v>6016</v>
      </c>
      <c r="C85" s="25"/>
      <c r="D85" s="21">
        <v>4469</v>
      </c>
      <c r="E85" s="21"/>
      <c r="F85" s="21">
        <v>313</v>
      </c>
      <c r="G85" s="26"/>
      <c r="H85" s="22">
        <f t="shared" si="10"/>
        <v>10798</v>
      </c>
      <c r="I85" s="22"/>
      <c r="J85" s="27">
        <f t="shared" si="11"/>
        <v>0.557140211150213</v>
      </c>
      <c r="K85" s="28">
        <f t="shared" si="12"/>
        <v>0.4138729394332284</v>
      </c>
      <c r="L85" s="28">
        <f t="shared" si="13"/>
        <v>0.028986849416558623</v>
      </c>
      <c r="M85" s="28">
        <f t="shared" si="14"/>
        <v>1</v>
      </c>
    </row>
    <row r="86" spans="1:13" ht="12.75" customHeight="1">
      <c r="A86" s="24" t="s">
        <v>66</v>
      </c>
      <c r="B86" s="20">
        <v>2193</v>
      </c>
      <c r="C86" s="25"/>
      <c r="D86" s="21">
        <v>394</v>
      </c>
      <c r="E86" s="21"/>
      <c r="F86" s="21">
        <v>154</v>
      </c>
      <c r="G86" s="26"/>
      <c r="H86" s="22">
        <f t="shared" si="10"/>
        <v>2741</v>
      </c>
      <c r="I86" s="22"/>
      <c r="J86" s="27">
        <f t="shared" si="11"/>
        <v>0.800072966070777</v>
      </c>
      <c r="K86" s="28">
        <f t="shared" si="12"/>
        <v>0.14374315943086466</v>
      </c>
      <c r="L86" s="28">
        <f t="shared" si="13"/>
        <v>0.056183874498358266</v>
      </c>
      <c r="M86" s="28">
        <f t="shared" si="14"/>
        <v>1</v>
      </c>
    </row>
    <row r="87" spans="1:13" ht="12.75" customHeight="1">
      <c r="A87" s="24" t="s">
        <v>67</v>
      </c>
      <c r="B87" s="20">
        <v>440</v>
      </c>
      <c r="C87" s="25"/>
      <c r="D87" s="21">
        <v>442</v>
      </c>
      <c r="E87" s="21"/>
      <c r="F87" s="21">
        <v>2</v>
      </c>
      <c r="G87" s="26"/>
      <c r="H87" s="22">
        <f t="shared" si="10"/>
        <v>884</v>
      </c>
      <c r="I87" s="22"/>
      <c r="J87" s="27">
        <f t="shared" si="11"/>
        <v>0.497737556561086</v>
      </c>
      <c r="K87" s="28">
        <f t="shared" si="12"/>
        <v>0.5</v>
      </c>
      <c r="L87" s="28">
        <f t="shared" si="13"/>
        <v>0.0022624434389140274</v>
      </c>
      <c r="M87" s="28">
        <f t="shared" si="14"/>
        <v>1</v>
      </c>
    </row>
    <row r="88" spans="1:13" ht="12.75" customHeight="1">
      <c r="A88" s="24" t="s">
        <v>68</v>
      </c>
      <c r="B88" s="20">
        <v>1623</v>
      </c>
      <c r="C88" s="25"/>
      <c r="D88" s="21">
        <v>5206</v>
      </c>
      <c r="E88" s="21"/>
      <c r="F88" s="21">
        <v>424</v>
      </c>
      <c r="G88" s="26"/>
      <c r="H88" s="22">
        <f t="shared" si="10"/>
        <v>7253</v>
      </c>
      <c r="I88" s="22"/>
      <c r="J88" s="27">
        <f t="shared" si="11"/>
        <v>0.2237694747001241</v>
      </c>
      <c r="K88" s="28">
        <f t="shared" si="12"/>
        <v>0.7177719564318213</v>
      </c>
      <c r="L88" s="28">
        <f t="shared" si="13"/>
        <v>0.058458568868054596</v>
      </c>
      <c r="M88" s="28">
        <f t="shared" si="14"/>
        <v>1</v>
      </c>
    </row>
    <row r="89" spans="1:13" ht="12.75" customHeight="1">
      <c r="A89" s="24" t="s">
        <v>69</v>
      </c>
      <c r="B89" s="20">
        <v>2335</v>
      </c>
      <c r="C89" s="25"/>
      <c r="D89" s="21">
        <v>906</v>
      </c>
      <c r="E89" s="21"/>
      <c r="F89" s="21">
        <v>733</v>
      </c>
      <c r="G89" s="26"/>
      <c r="H89" s="22">
        <f t="shared" si="10"/>
        <v>3974</v>
      </c>
      <c r="I89" s="22"/>
      <c r="J89" s="27">
        <f t="shared" si="11"/>
        <v>0.5875691997986915</v>
      </c>
      <c r="K89" s="28">
        <f t="shared" si="12"/>
        <v>0.2279818822345244</v>
      </c>
      <c r="L89" s="28">
        <f t="shared" si="13"/>
        <v>0.1844489179667841</v>
      </c>
      <c r="M89" s="28">
        <f t="shared" si="14"/>
        <v>1</v>
      </c>
    </row>
    <row r="90" spans="1:13" ht="12.75" customHeight="1">
      <c r="A90" s="24" t="s">
        <v>70</v>
      </c>
      <c r="B90" s="20">
        <v>638</v>
      </c>
      <c r="C90" s="25"/>
      <c r="D90" s="21">
        <v>194</v>
      </c>
      <c r="E90" s="21"/>
      <c r="F90" s="21">
        <v>136</v>
      </c>
      <c r="G90" s="26"/>
      <c r="H90" s="22">
        <f t="shared" si="10"/>
        <v>968</v>
      </c>
      <c r="I90" s="22"/>
      <c r="J90" s="27">
        <f t="shared" si="11"/>
        <v>0.6590909090909091</v>
      </c>
      <c r="K90" s="28">
        <f t="shared" si="12"/>
        <v>0.20041322314049587</v>
      </c>
      <c r="L90" s="28">
        <f t="shared" si="13"/>
        <v>0.14049586776859505</v>
      </c>
      <c r="M90" s="28">
        <f t="shared" si="14"/>
        <v>1</v>
      </c>
    </row>
    <row r="91" spans="1:13" ht="12.75" customHeight="1">
      <c r="A91" s="24" t="s">
        <v>71</v>
      </c>
      <c r="B91" s="20">
        <v>804</v>
      </c>
      <c r="C91" s="25"/>
      <c r="D91" s="21">
        <v>325</v>
      </c>
      <c r="E91" s="21"/>
      <c r="F91" s="21">
        <v>2</v>
      </c>
      <c r="G91" s="26"/>
      <c r="H91" s="22">
        <f t="shared" si="10"/>
        <v>1131</v>
      </c>
      <c r="I91" s="22"/>
      <c r="J91" s="27">
        <f t="shared" si="11"/>
        <v>0.7108753315649867</v>
      </c>
      <c r="K91" s="28">
        <f t="shared" si="12"/>
        <v>0.28735632183908044</v>
      </c>
      <c r="L91" s="28">
        <f t="shared" si="13"/>
        <v>0.0017683465959328027</v>
      </c>
      <c r="M91" s="28">
        <f t="shared" si="14"/>
        <v>1</v>
      </c>
    </row>
    <row r="92" spans="1:13" ht="12.75" customHeight="1">
      <c r="A92" s="24" t="s">
        <v>72</v>
      </c>
      <c r="B92" s="20">
        <v>674</v>
      </c>
      <c r="C92" s="25"/>
      <c r="D92" s="21">
        <v>268</v>
      </c>
      <c r="E92" s="21"/>
      <c r="F92" s="21">
        <v>25</v>
      </c>
      <c r="G92" s="26"/>
      <c r="H92" s="22">
        <f t="shared" si="10"/>
        <v>967</v>
      </c>
      <c r="I92" s="22"/>
      <c r="J92" s="27">
        <f t="shared" si="11"/>
        <v>0.6970010341261634</v>
      </c>
      <c r="K92" s="28">
        <f t="shared" si="12"/>
        <v>0.27714581178903824</v>
      </c>
      <c r="L92" s="28">
        <f t="shared" si="13"/>
        <v>0.025853154084798345</v>
      </c>
      <c r="M92" s="28">
        <f t="shared" si="14"/>
        <v>1</v>
      </c>
    </row>
    <row r="93" spans="1:13" ht="12.75" customHeight="1">
      <c r="A93" s="24" t="s">
        <v>26</v>
      </c>
      <c r="B93" s="20">
        <f>SUM(B69:B92)</f>
        <v>45752</v>
      </c>
      <c r="C93" s="20"/>
      <c r="D93" s="22">
        <f>SUM(D69:D92)</f>
        <v>34622</v>
      </c>
      <c r="E93" s="22"/>
      <c r="F93" s="22">
        <f>SUM(F69:F92)</f>
        <v>4017</v>
      </c>
      <c r="G93" s="22"/>
      <c r="H93" s="22">
        <f>SUM(H69:H92)</f>
        <v>84391</v>
      </c>
      <c r="I93" s="22"/>
      <c r="J93" s="27">
        <f t="shared" si="11"/>
        <v>0.5421431195269638</v>
      </c>
      <c r="K93" s="28">
        <f t="shared" si="12"/>
        <v>0.4102570179284521</v>
      </c>
      <c r="L93" s="28">
        <f t="shared" si="13"/>
        <v>0.04759986254458414</v>
      </c>
      <c r="M93" s="28">
        <f t="shared" si="14"/>
        <v>1</v>
      </c>
    </row>
    <row r="94" spans="2:13" ht="12.75" customHeight="1">
      <c r="B94" s="20"/>
      <c r="C94" s="20"/>
      <c r="D94" s="21"/>
      <c r="E94" s="21"/>
      <c r="F94" s="21"/>
      <c r="G94" s="21"/>
      <c r="H94" s="22"/>
      <c r="I94" s="22"/>
      <c r="J94" s="27"/>
      <c r="K94" s="28"/>
      <c r="L94" s="28"/>
      <c r="M94" s="28"/>
    </row>
    <row r="95" spans="1:13" ht="48" customHeight="1">
      <c r="A95" s="19" t="s">
        <v>73</v>
      </c>
      <c r="B95" s="20"/>
      <c r="C95" s="20"/>
      <c r="D95" s="21"/>
      <c r="E95" s="21"/>
      <c r="F95" s="21"/>
      <c r="G95" s="21"/>
      <c r="H95" s="22"/>
      <c r="I95" s="22"/>
      <c r="J95" s="27"/>
      <c r="K95" s="28"/>
      <c r="L95" s="28"/>
      <c r="M95" s="28"/>
    </row>
    <row r="96" spans="1:13" ht="12.75" customHeight="1">
      <c r="A96" s="24"/>
      <c r="B96" s="20"/>
      <c r="C96" s="20"/>
      <c r="D96" s="21"/>
      <c r="E96" s="21"/>
      <c r="F96" s="21"/>
      <c r="G96" s="21"/>
      <c r="H96" s="22"/>
      <c r="I96" s="22"/>
      <c r="J96" s="27"/>
      <c r="K96" s="28"/>
      <c r="L96" s="28"/>
      <c r="M96" s="28"/>
    </row>
    <row r="97" spans="1:13" ht="12.75" customHeight="1">
      <c r="A97" s="24" t="s">
        <v>74</v>
      </c>
      <c r="B97" s="20">
        <v>54</v>
      </c>
      <c r="C97" s="20"/>
      <c r="D97" s="21">
        <v>245</v>
      </c>
      <c r="E97" s="21"/>
      <c r="F97" s="21">
        <v>22</v>
      </c>
      <c r="G97" s="21"/>
      <c r="H97" s="22">
        <f>SUM(B97:F97)</f>
        <v>321</v>
      </c>
      <c r="I97" s="22"/>
      <c r="J97" s="27">
        <f>B97/H97</f>
        <v>0.16822429906542055</v>
      </c>
      <c r="K97" s="28">
        <f>D97/H97</f>
        <v>0.7632398753894081</v>
      </c>
      <c r="L97" s="28">
        <f>F97/H97</f>
        <v>0.06853582554517133</v>
      </c>
      <c r="M97" s="28">
        <f>SUM(J97:L97)</f>
        <v>1</v>
      </c>
    </row>
    <row r="98" spans="1:13" ht="12.75" customHeight="1">
      <c r="A98" s="24" t="s">
        <v>75</v>
      </c>
      <c r="B98" s="50">
        <v>879</v>
      </c>
      <c r="C98" s="50"/>
      <c r="D98" s="51">
        <v>145</v>
      </c>
      <c r="E98" s="51"/>
      <c r="F98" s="51">
        <v>115</v>
      </c>
      <c r="G98" s="51"/>
      <c r="H98" s="22">
        <f>SUM(B98:F98)</f>
        <v>1139</v>
      </c>
      <c r="I98" s="22"/>
      <c r="J98" s="27">
        <f>B98/H98</f>
        <v>0.771729587357331</v>
      </c>
      <c r="K98" s="28">
        <f>D98/H98</f>
        <v>0.1273046532045654</v>
      </c>
      <c r="L98" s="28">
        <f>F98/H98</f>
        <v>0.1009657594381036</v>
      </c>
      <c r="M98" s="28">
        <f>SUM(J98:L98)</f>
        <v>1</v>
      </c>
    </row>
    <row r="99" spans="1:13" ht="12.75" customHeight="1">
      <c r="A99" s="24" t="s">
        <v>26</v>
      </c>
      <c r="B99" s="20">
        <f>SUM(B97:B98)</f>
        <v>933</v>
      </c>
      <c r="C99" s="20"/>
      <c r="D99" s="21">
        <f>SUM(D97:D98)</f>
        <v>390</v>
      </c>
      <c r="E99" s="21"/>
      <c r="F99" s="21">
        <f>SUM(F97:F98)</f>
        <v>137</v>
      </c>
      <c r="G99" s="21"/>
      <c r="H99" s="22">
        <f>SUM(H97:H98)</f>
        <v>1460</v>
      </c>
      <c r="I99" s="22"/>
      <c r="J99" s="27">
        <f>B99/H99</f>
        <v>0.6390410958904109</v>
      </c>
      <c r="K99" s="28">
        <f>D99/H99</f>
        <v>0.2671232876712329</v>
      </c>
      <c r="L99" s="28">
        <f>F99/H99</f>
        <v>0.09383561643835617</v>
      </c>
      <c r="M99" s="28">
        <f>SUM(J99:L99)</f>
        <v>0.9999999999999999</v>
      </c>
    </row>
    <row r="100" spans="2:13" ht="12.75" customHeight="1">
      <c r="B100" s="20"/>
      <c r="C100" s="20"/>
      <c r="D100" s="21"/>
      <c r="E100" s="21"/>
      <c r="F100" s="21"/>
      <c r="G100" s="21"/>
      <c r="H100" s="22"/>
      <c r="I100" s="22"/>
      <c r="J100" s="27"/>
      <c r="K100" s="28"/>
      <c r="L100" s="28"/>
      <c r="M100" s="28"/>
    </row>
    <row r="101" spans="1:13" ht="23.25" customHeight="1">
      <c r="A101" s="52" t="s">
        <v>76</v>
      </c>
      <c r="B101" s="20">
        <f>SUM(B93+B99)</f>
        <v>46685</v>
      </c>
      <c r="C101" s="20"/>
      <c r="D101" s="22">
        <f>SUM(D93+D99)</f>
        <v>35012</v>
      </c>
      <c r="E101" s="22"/>
      <c r="F101" s="22">
        <f>SUM(F93+F99)</f>
        <v>4154</v>
      </c>
      <c r="G101" s="22"/>
      <c r="H101" s="22">
        <f>SUM(H93+H99)</f>
        <v>85851</v>
      </c>
      <c r="I101" s="22"/>
      <c r="J101" s="27">
        <f>B101/H101</f>
        <v>0.5437909867095316</v>
      </c>
      <c r="K101" s="28">
        <f>D101/H101</f>
        <v>0.4078228558782076</v>
      </c>
      <c r="L101" s="28">
        <f>F101/H101</f>
        <v>0.04838615741226078</v>
      </c>
      <c r="M101" s="28">
        <f>SUM(J101:L101)</f>
        <v>1</v>
      </c>
    </row>
    <row r="102" spans="2:13" ht="12.75" customHeight="1">
      <c r="B102" s="20"/>
      <c r="C102" s="20"/>
      <c r="D102" s="21"/>
      <c r="E102" s="21"/>
      <c r="F102" s="21"/>
      <c r="G102" s="21"/>
      <c r="H102" s="22"/>
      <c r="I102" s="22"/>
      <c r="J102" s="27"/>
      <c r="K102" s="28"/>
      <c r="L102" s="28"/>
      <c r="M102" s="28"/>
    </row>
    <row r="103" spans="1:13" ht="12.75" customHeight="1" thickBot="1">
      <c r="A103" s="3" t="s">
        <v>77</v>
      </c>
      <c r="B103" s="20">
        <f>SUM(B101+B52)</f>
        <v>224755</v>
      </c>
      <c r="C103" s="20"/>
      <c r="D103" s="22">
        <f>SUM(D101+D52)</f>
        <v>50468</v>
      </c>
      <c r="E103" s="22"/>
      <c r="F103" s="22">
        <f>SUM(F101+F52)</f>
        <v>8893</v>
      </c>
      <c r="G103" s="22"/>
      <c r="H103" s="22">
        <f>SUM(H101+H52)</f>
        <v>284116</v>
      </c>
      <c r="I103" s="22"/>
      <c r="J103" s="53">
        <f>B103/H103</f>
        <v>0.7910677328978305</v>
      </c>
      <c r="K103" s="54">
        <f>D103/H103</f>
        <v>0.17763167157076687</v>
      </c>
      <c r="L103" s="54">
        <f>F103/H103</f>
        <v>0.031300595531402665</v>
      </c>
      <c r="M103" s="54">
        <f>SUM(J103:L103)</f>
        <v>1</v>
      </c>
    </row>
    <row r="104" spans="1:13" ht="12.75" customHeight="1" thickTop="1">
      <c r="A104" s="55" t="s">
        <v>47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ht="12.75" customHeight="1">
      <c r="A105" s="24" t="s">
        <v>80</v>
      </c>
    </row>
    <row r="106" ht="12.75" customHeight="1">
      <c r="A106" s="1" t="s">
        <v>48</v>
      </c>
    </row>
    <row r="107" ht="12.75" customHeight="1">
      <c r="A107" s="56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</sheetData>
  <printOptions/>
  <pageMargins left="0.56" right="0.25" top="0.92" bottom="0.22" header="0.5" footer="0.2"/>
  <pageSetup horizontalDpi="600" verticalDpi="600" orientation="portrait" scale="85" r:id="rId1"/>
  <rowBreaks count="1" manualBreakCount="1">
    <brk id="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jkintzel</cp:lastModifiedBy>
  <cp:lastPrinted>2008-03-05T19:37:40Z</cp:lastPrinted>
  <dcterms:created xsi:type="dcterms:W3CDTF">2003-06-19T21:33:04Z</dcterms:created>
  <dcterms:modified xsi:type="dcterms:W3CDTF">2008-05-28T21:45:31Z</dcterms:modified>
  <cp:category/>
  <cp:version/>
  <cp:contentType/>
  <cp:contentStatus/>
</cp:coreProperties>
</file>