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astorage\jeremy\MISC Tasks\"/>
    </mc:Choice>
  </mc:AlternateContent>
  <bookViews>
    <workbookView xWindow="2715" yWindow="720" windowWidth="10650" windowHeight="9525" activeTab="3"/>
  </bookViews>
  <sheets>
    <sheet name="PUB HCT" sheetId="1" r:id="rId1"/>
    <sheet name="PUB FTE" sheetId="2" r:id="rId2"/>
    <sheet name="IND HCT" sheetId="3" r:id="rId3"/>
    <sheet name="IND FTE" sheetId="5" r:id="rId4"/>
  </sheets>
  <calcPr calcId="162913"/>
</workbook>
</file>

<file path=xl/calcChain.xml><?xml version="1.0" encoding="utf-8"?>
<calcChain xmlns="http://schemas.openxmlformats.org/spreadsheetml/2006/main">
  <c r="H34" i="5" l="1"/>
  <c r="H36" i="5" s="1"/>
  <c r="H38" i="5" s="1"/>
  <c r="I38" i="5" s="1"/>
  <c r="K24" i="5"/>
  <c r="J24" i="5"/>
  <c r="I24" i="5"/>
  <c r="H34" i="3"/>
  <c r="J34" i="3" s="1"/>
  <c r="K24" i="3"/>
  <c r="J24" i="3"/>
  <c r="I24" i="3"/>
  <c r="K38" i="5" l="1"/>
  <c r="K34" i="5"/>
  <c r="I36" i="5"/>
  <c r="K36" i="5"/>
  <c r="J38" i="5"/>
  <c r="I34" i="5"/>
  <c r="J34" i="5"/>
  <c r="J36" i="5"/>
  <c r="K34" i="3"/>
  <c r="H36" i="3"/>
  <c r="K15" i="5"/>
  <c r="J15" i="5"/>
  <c r="I15" i="5"/>
  <c r="J36" i="3" l="1"/>
  <c r="H38" i="3"/>
  <c r="K36" i="3"/>
  <c r="K15" i="3"/>
  <c r="J15" i="3"/>
  <c r="I15" i="3"/>
  <c r="J38" i="3" l="1"/>
  <c r="K38" i="3"/>
  <c r="H34" i="1"/>
  <c r="G34" i="1"/>
  <c r="F34" i="1"/>
  <c r="E34" i="1"/>
  <c r="D34" i="1"/>
  <c r="D36" i="1" s="1"/>
  <c r="G34" i="5"/>
  <c r="G36" i="5" s="1"/>
  <c r="G38" i="5" s="1"/>
  <c r="F34" i="5"/>
  <c r="E34" i="5"/>
  <c r="E36" i="5" s="1"/>
  <c r="E38" i="5" s="1"/>
  <c r="D34" i="5"/>
  <c r="D36" i="5" s="1"/>
  <c r="D38" i="5" s="1"/>
  <c r="C34" i="5"/>
  <c r="C36" i="5" s="1"/>
  <c r="C38" i="5" s="1"/>
  <c r="F6" i="5"/>
  <c r="E6" i="5"/>
  <c r="D6" i="5"/>
  <c r="C6" i="5"/>
  <c r="G34" i="3"/>
  <c r="F34" i="3"/>
  <c r="F36" i="3" s="1"/>
  <c r="E34" i="3"/>
  <c r="E36" i="3" s="1"/>
  <c r="D34" i="3"/>
  <c r="D36" i="3" s="1"/>
  <c r="C34" i="3"/>
  <c r="C36" i="3" s="1"/>
  <c r="F6" i="3"/>
  <c r="E6" i="3"/>
  <c r="D6" i="3"/>
  <c r="C6" i="3"/>
  <c r="E36" i="2"/>
  <c r="G34" i="2"/>
  <c r="G36" i="2" s="1"/>
  <c r="F34" i="2"/>
  <c r="F36" i="2" s="1"/>
  <c r="E34" i="2"/>
  <c r="D34" i="2"/>
  <c r="D36" i="2" s="1"/>
  <c r="C34" i="2"/>
  <c r="C36" i="2" s="1"/>
  <c r="G19" i="2"/>
  <c r="F19" i="2"/>
  <c r="E19" i="2"/>
  <c r="D19" i="2"/>
  <c r="C19" i="2"/>
  <c r="C34" i="1"/>
  <c r="C36" i="1" s="1"/>
  <c r="G19" i="1"/>
  <c r="G36" i="1" s="1"/>
  <c r="F19" i="1"/>
  <c r="F36" i="1" s="1"/>
  <c r="E19" i="1"/>
  <c r="E36" i="1" s="1"/>
  <c r="D19" i="1"/>
  <c r="C19" i="1"/>
  <c r="G36" i="3" l="1"/>
  <c r="I36" i="3" s="1"/>
  <c r="I34" i="3"/>
  <c r="C38" i="3"/>
  <c r="F36" i="5"/>
  <c r="F38" i="5" s="1"/>
  <c r="D38" i="3"/>
  <c r="E38" i="3"/>
  <c r="F38" i="3"/>
  <c r="G38" i="3"/>
  <c r="I38" i="3" s="1"/>
  <c r="K33" i="5" l="1"/>
  <c r="J33" i="5"/>
  <c r="I33" i="5"/>
  <c r="K32" i="5"/>
  <c r="J32" i="5"/>
  <c r="I32" i="5"/>
  <c r="K31" i="5"/>
  <c r="J31" i="5"/>
  <c r="I31" i="5"/>
  <c r="K30" i="5"/>
  <c r="J30" i="5"/>
  <c r="I30" i="5"/>
  <c r="K29" i="5"/>
  <c r="J29" i="5"/>
  <c r="I29" i="5"/>
  <c r="K28" i="5"/>
  <c r="J28" i="5"/>
  <c r="I28" i="5"/>
  <c r="K27" i="5"/>
  <c r="J27" i="5"/>
  <c r="I27" i="5"/>
  <c r="K26" i="5"/>
  <c r="J26" i="5"/>
  <c r="I26" i="5"/>
  <c r="K25" i="5"/>
  <c r="J25" i="5"/>
  <c r="I25" i="5"/>
  <c r="K23" i="5"/>
  <c r="J23" i="5"/>
  <c r="I23" i="5"/>
  <c r="K22" i="5"/>
  <c r="J22" i="5"/>
  <c r="I22" i="5"/>
  <c r="K21" i="5"/>
  <c r="J21" i="5"/>
  <c r="I21" i="5"/>
  <c r="K20" i="5"/>
  <c r="J20" i="5"/>
  <c r="I20" i="5"/>
  <c r="K19" i="5"/>
  <c r="J19" i="5"/>
  <c r="I19" i="5"/>
  <c r="K18" i="5"/>
  <c r="J18" i="5"/>
  <c r="I18" i="5"/>
  <c r="K17" i="5"/>
  <c r="J17" i="5"/>
  <c r="I17" i="5"/>
  <c r="K14" i="5"/>
  <c r="J14" i="5"/>
  <c r="I14" i="5"/>
  <c r="K13" i="5"/>
  <c r="J13" i="5"/>
  <c r="I13" i="5"/>
  <c r="K12" i="5"/>
  <c r="J12" i="5"/>
  <c r="I12" i="5"/>
  <c r="K11" i="5"/>
  <c r="J11" i="5"/>
  <c r="I11" i="5"/>
  <c r="K10" i="5"/>
  <c r="J10" i="5"/>
  <c r="I10" i="5"/>
  <c r="K9" i="5"/>
  <c r="J9" i="5"/>
  <c r="I9" i="5"/>
  <c r="K8" i="5"/>
  <c r="J8" i="5"/>
  <c r="I8" i="5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H34" i="2" l="1"/>
  <c r="H19" i="2"/>
  <c r="H19" i="1"/>
  <c r="H36" i="2" l="1"/>
  <c r="H36" i="1"/>
  <c r="K34" i="2"/>
  <c r="J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19" i="2"/>
  <c r="J19" i="2"/>
  <c r="K18" i="2"/>
  <c r="J18" i="2"/>
  <c r="I18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17" i="2"/>
  <c r="J17" i="2"/>
  <c r="I17" i="2"/>
  <c r="K7" i="2"/>
  <c r="J7" i="2"/>
  <c r="I7" i="2"/>
  <c r="K6" i="2"/>
  <c r="J6" i="2"/>
  <c r="I6" i="2"/>
  <c r="K5" i="2"/>
  <c r="J5" i="2"/>
  <c r="I5" i="2"/>
  <c r="K34" i="1"/>
  <c r="J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19" i="1"/>
  <c r="J19" i="1"/>
  <c r="K18" i="1"/>
  <c r="J18" i="1"/>
  <c r="I18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17" i="1"/>
  <c r="J17" i="1"/>
  <c r="I17" i="1"/>
  <c r="K7" i="1"/>
  <c r="J7" i="1"/>
  <c r="I7" i="1"/>
  <c r="K6" i="1"/>
  <c r="J6" i="1"/>
  <c r="I6" i="1"/>
  <c r="K5" i="1"/>
  <c r="J5" i="1"/>
  <c r="I5" i="1"/>
  <c r="J36" i="2" l="1"/>
  <c r="K36" i="2"/>
  <c r="K36" i="1"/>
  <c r="J36" i="1"/>
  <c r="I19" i="1"/>
  <c r="I19" i="2"/>
  <c r="I34" i="1" l="1"/>
  <c r="I34" i="2" l="1"/>
  <c r="I36" i="1"/>
  <c r="I36" i="2" l="1"/>
</calcChain>
</file>

<file path=xl/sharedStrings.xml><?xml version="1.0" encoding="utf-8"?>
<sst xmlns="http://schemas.openxmlformats.org/spreadsheetml/2006/main" count="178" uniqueCount="74">
  <si>
    <t>PUBLIC INSTITUTIONS</t>
  </si>
  <si>
    <t>1-year Change</t>
  </si>
  <si>
    <t>3-year Change</t>
  </si>
  <si>
    <t>5-year Change</t>
  </si>
  <si>
    <t>Public Two-Year</t>
  </si>
  <si>
    <t>Crowder College</t>
  </si>
  <si>
    <t>East Central College</t>
  </si>
  <si>
    <t>Jefferson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</si>
  <si>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</si>
  <si>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</si>
  <si>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</si>
  <si>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</si>
  <si>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</si>
  <si>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St. Charles Community College</t>
  </si>
  <si>
    <t>State Fair Community College</t>
  </si>
  <si>
    <t>Three Rivers Community College</t>
  </si>
  <si>
    <t>Sector Subtotal</t>
  </si>
  <si>
    <t>Public Four-Year</t>
  </si>
  <si>
    <t>Harris Stowe State University</t>
  </si>
  <si>
    <t>Lincoln University</t>
  </si>
  <si>
    <t>Missouri Southern State University</t>
  </si>
  <si>
    <t>Missouri State University</t>
  </si>
  <si>
    <t>Missouri University of Science &amp;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</si>
  <si>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</si>
  <si>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</si>
  <si>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</si>
  <si>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</si>
  <si>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</si>
  <si>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</si>
  <si>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</si>
  <si>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</si>
  <si>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Statewide Totals - Publics</t>
  </si>
  <si>
    <t>State Technical College</t>
  </si>
  <si>
    <t>St. Louis Community College</t>
  </si>
  <si>
    <t>Metropolitan Community College</t>
  </si>
  <si>
    <t>INDEPENDENT INSTITUTIONS</t>
  </si>
  <si>
    <t>Indp Two-Year</t>
  </si>
  <si>
    <t>Wentworth Military Academy</t>
  </si>
  <si>
    <t>Independent Four-Year</t>
  </si>
  <si>
    <t>Avila University</t>
  </si>
  <si>
    <t>Central Methodist University - CGES</t>
  </si>
  <si>
    <t>Central Methodist University - CLAS</t>
  </si>
  <si>
    <t>College of the Ozarks</t>
  </si>
  <si>
    <t>Cottey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</si>
  <si>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</si>
  <si>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</si>
  <si>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</si>
  <si>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</si>
  <si>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</si>
  <si>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 *</t>
  </si>
  <si>
    <t>Maryville University</t>
  </si>
  <si>
    <t>Missouri Baptist University</t>
  </si>
  <si>
    <t>Missouri Valley College</t>
  </si>
  <si>
    <t>Park University</t>
  </si>
  <si>
    <t>Rockhurst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</si>
  <si>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</si>
  <si>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</si>
  <si>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</si>
  <si>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</si>
  <si>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</si>
  <si>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</si>
  <si>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</si>
  <si>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Statewide Totals - Independents</t>
  </si>
  <si>
    <t>Statewide Totals - ALL INSTITUTIONS</t>
  </si>
  <si>
    <t>* Lindenwood University changed from continuous / program enrollment reporting to academic year / census date reporting in fall 2015</t>
  </si>
  <si>
    <t>**</t>
  </si>
  <si>
    <t>** Wentworth Military Academy closed following the 2016-17 academic year.</t>
  </si>
  <si>
    <t>Columbia College ***</t>
  </si>
  <si>
    <t>*** Columbia College switched term structures in 2016 to allow year round classes.</t>
  </si>
  <si>
    <t>Saint Louis University ****</t>
  </si>
  <si>
    <t xml:space="preserve">**** In Fall 2017, Saint Louis University moved its census date up therefore capturing significantly fewer dual credit students. Also, the students from Spain campus were excluded in accordance with IPEDS guidelines. </t>
  </si>
  <si>
    <t>Drury University - CCPS</t>
  </si>
  <si>
    <t>TRENDS IN HEADCOUNT ENROLLMENT, FALL 2013 - 2018</t>
  </si>
  <si>
    <t>TRENDS IN FTE ENROLLMENT, FALL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</si>
</sst>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7"/>
      <name val="Times New Roman"/>
    </font>
    <font>
      <sz val="7"/>
      <name val="Times New Roman"/>
      <family val="1"/>
    </font>
    <font>
      <sz val="10"/>
      <name val="Arial"/>
      <family val="2"/>
    </font>
    <font>
      <sz val="11"/>
      <name val="Book Antiqua"/>
      <family val="1"/>
    </font>
    <font>
      <sz val="8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89">
    <xf numFmtId="0" fontId="0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textRotation="90" wrapText="1"/>
    </xf>
    <xf numFmtId="0" fontId="3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0" fillId="0" borderId="0" xfId="0"/>
    <xf numFmtId="0" fontId="2" fillId="0" borderId="1" xfId="0" applyFont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164" fontId="3" fillId="0" borderId="1" xfId="0" applyNumberFormat="1" applyFont="1" applyFill="1" applyBorder="1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/>
    <xf numFmtId="3" fontId="3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1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/>
    <xf numFmtId="0" fontId="2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3" fontId="2" fillId="0" borderId="1" xfId="188" applyNumberFormat="1" applyFont="1" applyFill="1" applyBorder="1"/>
    <xf numFmtId="0" fontId="3" fillId="0" borderId="1" xfId="0" applyFont="1" applyBorder="1" applyAlignment="1">
      <alignment vertical="center" textRotation="90" wrapText="1"/>
    </xf>
    <xf numFmtId="3" fontId="2" fillId="2" borderId="1" xfId="188" applyNumberFormat="1" applyFont="1" applyFill="1" applyBorder="1"/>
    <xf numFmtId="3" fontId="7" fillId="0" borderId="1" xfId="188" applyNumberFormat="1" applyFont="1" applyFill="1" applyBorder="1"/>
    <xf numFmtId="0" fontId="3" fillId="0" borderId="1" xfId="0" applyFont="1" applyFill="1" applyBorder="1" applyAlignment="1">
      <alignment horizontal="right"/>
    </xf>
    <xf numFmtId="0" fontId="8" fillId="0" borderId="0" xfId="0" applyFont="1"/>
    <xf numFmtId="0" fontId="2" fillId="0" borderId="1" xfId="0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3" fontId="2" fillId="2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89">
    <cellStyle name="Comma" xfId="188" builtinId="3"/>
    <cellStyle name="Comma 2" xfId="182"/>
    <cellStyle name="Normal" xfId="0" builtinId="0"/>
    <cellStyle name="Normal 10" xfId="11"/>
    <cellStyle name="Normal 11" xfId="14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4"/>
    <cellStyle name="Normal 2" xfId="181"/>
    <cellStyle name="Normal 2 10" xfId="83"/>
    <cellStyle name="Normal 2 11" xfId="88"/>
    <cellStyle name="Normal 2 12" xfId="93"/>
    <cellStyle name="Normal 2 13" xfId="98"/>
    <cellStyle name="Normal 2 14" xfId="103"/>
    <cellStyle name="Normal 2 15" xfId="108"/>
    <cellStyle name="Normal 2 16" xfId="113"/>
    <cellStyle name="Normal 2 17" xfId="118"/>
    <cellStyle name="Normal 2 18" xfId="123"/>
    <cellStyle name="Normal 2 19" xfId="127"/>
    <cellStyle name="Normal 2 2" xfId="3"/>
    <cellStyle name="Normal 2 2 10" xfId="86"/>
    <cellStyle name="Normal 2 2 11" xfId="91"/>
    <cellStyle name="Normal 2 2 12" xfId="96"/>
    <cellStyle name="Normal 2 2 13" xfId="101"/>
    <cellStyle name="Normal 2 2 14" xfId="106"/>
    <cellStyle name="Normal 2 2 15" xfId="111"/>
    <cellStyle name="Normal 2 2 16" xfId="116"/>
    <cellStyle name="Normal 2 2 17" xfId="121"/>
    <cellStyle name="Normal 2 2 18" xfId="125"/>
    <cellStyle name="Normal 2 2 19" xfId="134"/>
    <cellStyle name="Normal 2 2 2" xfId="12"/>
    <cellStyle name="Normal 2 2 2 2" xfId="136"/>
    <cellStyle name="Normal 2 2 2 2 2" xfId="138"/>
    <cellStyle name="Normal 2 2 3" xfId="61"/>
    <cellStyle name="Normal 2 2 4" xfId="65"/>
    <cellStyle name="Normal 2 2 5" xfId="60"/>
    <cellStyle name="Normal 2 2 6" xfId="66"/>
    <cellStyle name="Normal 2 2 7" xfId="71"/>
    <cellStyle name="Normal 2 2 8" xfId="76"/>
    <cellStyle name="Normal 2 2 9" xfId="81"/>
    <cellStyle name="Normal 2 20" xfId="130"/>
    <cellStyle name="Normal 2 21" xfId="133"/>
    <cellStyle name="Normal 2 22" xfId="149"/>
    <cellStyle name="Normal 2 3" xfId="15"/>
    <cellStyle name="Normal 2 4" xfId="34"/>
    <cellStyle name="Normal 2 5" xfId="53"/>
    <cellStyle name="Normal 2 6" xfId="58"/>
    <cellStyle name="Normal 2 7" xfId="68"/>
    <cellStyle name="Normal 2 8" xfId="73"/>
    <cellStyle name="Normal 2 9" xfId="78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52"/>
    <cellStyle name="Normal 29 2" xfId="139"/>
    <cellStyle name="Normal 3" xfId="2"/>
    <cellStyle name="Normal 3 10" xfId="89"/>
    <cellStyle name="Normal 3 11" xfId="94"/>
    <cellStyle name="Normal 3 12" xfId="99"/>
    <cellStyle name="Normal 3 13" xfId="104"/>
    <cellStyle name="Normal 3 14" xfId="109"/>
    <cellStyle name="Normal 3 15" xfId="114"/>
    <cellStyle name="Normal 3 16" xfId="119"/>
    <cellStyle name="Normal 3 17" xfId="124"/>
    <cellStyle name="Normal 3 18" xfId="128"/>
    <cellStyle name="Normal 3 19" xfId="131"/>
    <cellStyle name="Normal 3 2" xfId="4"/>
    <cellStyle name="Normal 3 2 10" xfId="80"/>
    <cellStyle name="Normal 3 2 11" xfId="85"/>
    <cellStyle name="Normal 3 2 12" xfId="90"/>
    <cellStyle name="Normal 3 2 13" xfId="95"/>
    <cellStyle name="Normal 3 2 14" xfId="100"/>
    <cellStyle name="Normal 3 2 15" xfId="105"/>
    <cellStyle name="Normal 3 2 16" xfId="110"/>
    <cellStyle name="Normal 3 2 17" xfId="115"/>
    <cellStyle name="Normal 3 2 18" xfId="120"/>
    <cellStyle name="Normal 3 2 2" xfId="13"/>
    <cellStyle name="Normal 3 2 3" xfId="62"/>
    <cellStyle name="Normal 3 2 4" xfId="64"/>
    <cellStyle name="Normal 3 2 5" xfId="63"/>
    <cellStyle name="Normal 3 2 6" xfId="55"/>
    <cellStyle name="Normal 3 2 7" xfId="56"/>
    <cellStyle name="Normal 3 2 8" xfId="70"/>
    <cellStyle name="Normal 3 2 9" xfId="75"/>
    <cellStyle name="Normal 3 20" xfId="135"/>
    <cellStyle name="Normal 3 21" xfId="147"/>
    <cellStyle name="Normal 3 3" xfId="16"/>
    <cellStyle name="Normal 3 4" xfId="54"/>
    <cellStyle name="Normal 3 5" xfId="57"/>
    <cellStyle name="Normal 3 6" xfId="69"/>
    <cellStyle name="Normal 3 7" xfId="74"/>
    <cellStyle name="Normal 3 8" xfId="79"/>
    <cellStyle name="Normal 3 9" xfId="8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8" xfId="43"/>
    <cellStyle name="Normal 39" xfId="44"/>
    <cellStyle name="Normal 4" xfId="5"/>
    <cellStyle name="Normal 40" xfId="45"/>
    <cellStyle name="Normal 41" xfId="46"/>
    <cellStyle name="Normal 42" xfId="47"/>
    <cellStyle name="Normal 43" xfId="48"/>
    <cellStyle name="Normal 44" xfId="49"/>
    <cellStyle name="Normal 45" xfId="50"/>
    <cellStyle name="Normal 46" xfId="51"/>
    <cellStyle name="Normal 47" xfId="59"/>
    <cellStyle name="Normal 47 2" xfId="140"/>
    <cellStyle name="Normal 48" xfId="67"/>
    <cellStyle name="Normal 48 2" xfId="141"/>
    <cellStyle name="Normal 49" xfId="72"/>
    <cellStyle name="Normal 49 2" xfId="142"/>
    <cellStyle name="Normal 5" xfId="6"/>
    <cellStyle name="Normal 50" xfId="77"/>
    <cellStyle name="Normal 50 2" xfId="143"/>
    <cellStyle name="Normal 51" xfId="82"/>
    <cellStyle name="Normal 51 2" xfId="145"/>
    <cellStyle name="Normal 52" xfId="87"/>
    <cellStyle name="Normal 52 2" xfId="146"/>
    <cellStyle name="Normal 53" xfId="92"/>
    <cellStyle name="Normal 53 2" xfId="148"/>
    <cellStyle name="Normal 54" xfId="97"/>
    <cellStyle name="Normal 54 2" xfId="150"/>
    <cellStyle name="Normal 55" xfId="102"/>
    <cellStyle name="Normal 55 2" xfId="151"/>
    <cellStyle name="Normal 56" xfId="107"/>
    <cellStyle name="Normal 56 2" xfId="153"/>
    <cellStyle name="Normal 57" xfId="112"/>
    <cellStyle name="Normal 57 2" xfId="154"/>
    <cellStyle name="Normal 58" xfId="117"/>
    <cellStyle name="Normal 58 2" xfId="155"/>
    <cellStyle name="Normal 59" xfId="122"/>
    <cellStyle name="Normal 59 2" xfId="156"/>
    <cellStyle name="Normal 6" xfId="7"/>
    <cellStyle name="Normal 60" xfId="126"/>
    <cellStyle name="Normal 60 2" xfId="157"/>
    <cellStyle name="Normal 61" xfId="129"/>
    <cellStyle name="Normal 61 2" xfId="158"/>
    <cellStyle name="Normal 62" xfId="183"/>
    <cellStyle name="Normal 62 2" xfId="159"/>
    <cellStyle name="Normal 63" xfId="184"/>
    <cellStyle name="Normal 63 2" xfId="160"/>
    <cellStyle name="Normal 64" xfId="185"/>
    <cellStyle name="Normal 65" xfId="186"/>
    <cellStyle name="Normal 66" xfId="132"/>
    <cellStyle name="Normal 67" xfId="137"/>
    <cellStyle name="Normal 68" xfId="144"/>
    <cellStyle name="Normal 69" xfId="152"/>
    <cellStyle name="Normal 7" xfId="8"/>
    <cellStyle name="Normal 70" xfId="161"/>
    <cellStyle name="Normal 71" xfId="162"/>
    <cellStyle name="Normal 72" xfId="163"/>
    <cellStyle name="Normal 73" xfId="164"/>
    <cellStyle name="Normal 74" xfId="165"/>
    <cellStyle name="Normal 75" xfId="166"/>
    <cellStyle name="Normal 76" xfId="167"/>
    <cellStyle name="Normal 77" xfId="168"/>
    <cellStyle name="Normal 78" xfId="169"/>
    <cellStyle name="Normal 79" xfId="170"/>
    <cellStyle name="Normal 8" xfId="9"/>
    <cellStyle name="Normal 80" xfId="171"/>
    <cellStyle name="Normal 81" xfId="172"/>
    <cellStyle name="Normal 82" xfId="173"/>
    <cellStyle name="Normal 83" xfId="174"/>
    <cellStyle name="Normal 84" xfId="175"/>
    <cellStyle name="Normal 85" xfId="176"/>
    <cellStyle name="Normal 86" xfId="177"/>
    <cellStyle name="Normal 87" xfId="178"/>
    <cellStyle name="Normal 88" xfId="179"/>
    <cellStyle name="Normal 89" xfId="180"/>
    <cellStyle name="Normal 9" xfId="10"/>
    <cellStyle name="Normal 90" xfId="187"/>
    <cellStyle name="Normal 9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4" zoomScaleNormal="100" workbookViewId="0">
      <selection activeCell="D24" sqref="D24"/>
    </sheetView>
  </sheetViews>
  <sheetFormatPr defaultRowHeight="15" x14ac:dyDescent="0.25"/>
  <cols>
    <col min="1" max="1" width="10.7109375" customWidth="1"/>
    <col min="2" max="2" width="48.7109375" customWidth="1"/>
    <col min="3" max="6" width="11.7109375" customWidth="1"/>
    <col min="7" max="7" width="11.7109375" style="1" customWidth="1"/>
    <col min="8" max="8" width="11.7109375" style="10" customWidth="1"/>
    <col min="9" max="11" width="11.7109375" customWidth="1"/>
  </cols>
  <sheetData>
    <row r="1" spans="1:11" ht="16.5" customHeight="1" x14ac:dyDescent="0.25">
      <c r="A1" s="17"/>
      <c r="B1" s="28"/>
      <c r="C1" s="54" t="s">
        <v>72</v>
      </c>
      <c r="D1" s="54"/>
      <c r="E1" s="54"/>
      <c r="F1" s="54"/>
      <c r="G1" s="54"/>
      <c r="H1" s="54"/>
      <c r="I1" s="17"/>
      <c r="J1" s="17"/>
      <c r="K1" s="17"/>
    </row>
    <row r="2" spans="1:11" ht="16.5" customHeight="1" x14ac:dyDescent="0.25">
      <c r="A2" s="17"/>
      <c r="B2" s="17"/>
      <c r="C2" s="54" t="s">
        <v>0</v>
      </c>
      <c r="D2" s="54"/>
      <c r="E2" s="54"/>
      <c r="F2" s="54"/>
      <c r="G2" s="54"/>
      <c r="H2" s="24"/>
      <c r="I2" s="17"/>
      <c r="J2" s="17"/>
      <c r="K2" s="17"/>
    </row>
    <row r="3" spans="1:11" x14ac:dyDescent="0.25">
      <c r="A3" s="1"/>
      <c r="B3" s="1"/>
      <c r="C3" s="1"/>
      <c r="D3" s="4"/>
      <c r="E3" s="1"/>
      <c r="F3" s="1"/>
      <c r="H3" s="24"/>
      <c r="I3" s="1"/>
      <c r="J3" s="1"/>
      <c r="K3" s="1"/>
    </row>
    <row r="4" spans="1:11" ht="30" x14ac:dyDescent="0.3">
      <c r="A4" s="2"/>
      <c r="B4" s="2"/>
      <c r="C4" s="49">
        <v>2013</v>
      </c>
      <c r="D4" s="49">
        <v>2014</v>
      </c>
      <c r="E4" s="49">
        <v>2015</v>
      </c>
      <c r="F4" s="49">
        <v>2016</v>
      </c>
      <c r="G4" s="49">
        <v>2017</v>
      </c>
      <c r="H4" s="25">
        <v>2018</v>
      </c>
      <c r="I4" s="3" t="s">
        <v>1</v>
      </c>
      <c r="J4" s="3" t="s">
        <v>2</v>
      </c>
      <c r="K4" s="3" t="s">
        <v>3</v>
      </c>
    </row>
    <row r="5" spans="1:11" ht="16.5" customHeight="1" x14ac:dyDescent="0.3">
      <c r="A5" s="53" t="s">
        <v>4</v>
      </c>
      <c r="B5" s="6" t="s">
        <v>5</v>
      </c>
      <c r="C5" s="52">
        <v>5845</v>
      </c>
      <c r="D5" s="52">
        <v>5710</v>
      </c>
      <c r="E5" s="52">
        <v>5584</v>
      </c>
      <c r="F5" s="52">
        <v>5434</v>
      </c>
      <c r="G5" s="52">
        <v>4959</v>
      </c>
      <c r="H5" s="52">
        <v>4521</v>
      </c>
      <c r="I5" s="14">
        <f t="shared" ref="I5:I18" si="0">SUM(H5-G5)/G5</f>
        <v>-8.8324258923169988E-2</v>
      </c>
      <c r="J5" s="14">
        <f t="shared" ref="J5:J18" si="1">SUM(H5-E5)/E5</f>
        <v>-0.19036532951289398</v>
      </c>
      <c r="K5" s="14">
        <f t="shared" ref="K5:K18" si="2">SUM(H5-C5)/C5</f>
        <v>-0.22651839178785285</v>
      </c>
    </row>
    <row r="6" spans="1:11" ht="16.5" x14ac:dyDescent="0.3">
      <c r="A6" s="53"/>
      <c r="B6" s="6" t="s">
        <v>6</v>
      </c>
      <c r="C6" s="52">
        <v>3900</v>
      </c>
      <c r="D6" s="52">
        <v>3606</v>
      </c>
      <c r="E6" s="52">
        <v>3222</v>
      </c>
      <c r="F6" s="52">
        <v>2966</v>
      </c>
      <c r="G6" s="52">
        <v>2897</v>
      </c>
      <c r="H6" s="33">
        <v>2629</v>
      </c>
      <c r="I6" s="14">
        <f t="shared" si="0"/>
        <v>-9.2509492578529515E-2</v>
      </c>
      <c r="J6" s="14">
        <f t="shared" si="1"/>
        <v>-0.1840471756672874</v>
      </c>
      <c r="K6" s="14">
        <f t="shared" si="2"/>
        <v>-0.32589743589743592</v>
      </c>
    </row>
    <row r="7" spans="1:11" ht="16.5" x14ac:dyDescent="0.3">
      <c r="A7" s="53"/>
      <c r="B7" s="6" t="s">
        <v>7</v>
      </c>
      <c r="C7" s="52">
        <v>5194</v>
      </c>
      <c r="D7" s="52">
        <v>4883</v>
      </c>
      <c r="E7" s="52">
        <v>4705</v>
      </c>
      <c r="F7" s="52">
        <v>4692</v>
      </c>
      <c r="G7" s="52">
        <v>4439</v>
      </c>
      <c r="H7" s="33">
        <v>4431</v>
      </c>
      <c r="I7" s="14">
        <f t="shared" si="0"/>
        <v>-1.8022077044379365E-3</v>
      </c>
      <c r="J7" s="14">
        <f t="shared" si="1"/>
        <v>-5.8235919234856534E-2</v>
      </c>
      <c r="K7" s="14">
        <f t="shared" si="2"/>
        <v>-0.14690026954177898</v>
      </c>
    </row>
    <row r="8" spans="1:11" ht="16.5" x14ac:dyDescent="0.3">
      <c r="A8" s="53"/>
      <c r="B8" s="12" t="s">
        <v>34</v>
      </c>
      <c r="C8" s="52">
        <v>19225</v>
      </c>
      <c r="D8" s="52">
        <v>18202</v>
      </c>
      <c r="E8" s="52">
        <v>17680</v>
      </c>
      <c r="F8" s="52">
        <v>18138</v>
      </c>
      <c r="G8" s="52">
        <v>16788</v>
      </c>
      <c r="H8" s="33">
        <v>16351</v>
      </c>
      <c r="I8" s="14">
        <f t="shared" si="0"/>
        <v>-2.6030497974743865E-2</v>
      </c>
      <c r="J8" s="14">
        <f t="shared" si="1"/>
        <v>-7.5169683257918549E-2</v>
      </c>
      <c r="K8" s="14">
        <f t="shared" si="2"/>
        <v>-0.14949284785435632</v>
      </c>
    </row>
    <row r="9" spans="1:11" ht="16.5" x14ac:dyDescent="0.3">
      <c r="A9" s="53"/>
      <c r="B9" s="12" t="s">
        <v>8</v>
      </c>
      <c r="C9" s="52">
        <v>4508</v>
      </c>
      <c r="D9" s="52">
        <v>4632</v>
      </c>
      <c r="E9" s="52">
        <v>4387</v>
      </c>
      <c r="F9" s="52">
        <v>4173</v>
      </c>
      <c r="G9" s="52">
        <v>3700</v>
      </c>
      <c r="H9" s="33">
        <v>2885</v>
      </c>
      <c r="I9" s="14">
        <f t="shared" si="0"/>
        <v>-0.22027027027027027</v>
      </c>
      <c r="J9" s="14">
        <f t="shared" si="1"/>
        <v>-0.3423751994529291</v>
      </c>
      <c r="K9" s="14">
        <f t="shared" si="2"/>
        <v>-0.36002661934338953</v>
      </c>
    </row>
    <row r="10" spans="1:11" ht="16.5" x14ac:dyDescent="0.3">
      <c r="A10" s="53"/>
      <c r="B10" s="6" t="s">
        <v>9</v>
      </c>
      <c r="C10" s="52">
        <v>2098</v>
      </c>
      <c r="D10" s="52">
        <v>2161</v>
      </c>
      <c r="E10" s="52">
        <v>1970</v>
      </c>
      <c r="F10" s="52">
        <v>1941</v>
      </c>
      <c r="G10" s="52">
        <v>1918</v>
      </c>
      <c r="H10" s="33">
        <v>1869</v>
      </c>
      <c r="I10" s="14">
        <f t="shared" si="0"/>
        <v>-2.5547445255474453E-2</v>
      </c>
      <c r="J10" s="14">
        <f t="shared" si="1"/>
        <v>-5.1269035532994923E-2</v>
      </c>
      <c r="K10" s="14">
        <f t="shared" si="2"/>
        <v>-0.10915157292659676</v>
      </c>
    </row>
    <row r="11" spans="1:11" ht="16.5" x14ac:dyDescent="0.3">
      <c r="A11" s="53"/>
      <c r="B11" s="12" t="s">
        <v>10</v>
      </c>
      <c r="C11" s="52">
        <v>5792</v>
      </c>
      <c r="D11" s="52">
        <v>5444</v>
      </c>
      <c r="E11" s="52">
        <v>4823</v>
      </c>
      <c r="F11" s="52">
        <v>5004</v>
      </c>
      <c r="G11" s="52">
        <v>4865</v>
      </c>
      <c r="H11" s="33">
        <v>5174</v>
      </c>
      <c r="I11" s="14">
        <f t="shared" si="0"/>
        <v>6.3514902363823234E-2</v>
      </c>
      <c r="J11" s="14">
        <f t="shared" si="1"/>
        <v>7.277628032345014E-2</v>
      </c>
      <c r="K11" s="14">
        <f t="shared" si="2"/>
        <v>-0.10669889502762431</v>
      </c>
    </row>
    <row r="12" spans="1:11" ht="16.5" x14ac:dyDescent="0.3">
      <c r="A12" s="53"/>
      <c r="B12" s="6" t="s">
        <v>11</v>
      </c>
      <c r="C12" s="52">
        <v>1743</v>
      </c>
      <c r="D12" s="52">
        <v>1720</v>
      </c>
      <c r="E12" s="52">
        <v>1679</v>
      </c>
      <c r="F12" s="52">
        <v>1722</v>
      </c>
      <c r="G12" s="52">
        <v>1841</v>
      </c>
      <c r="H12" s="33">
        <v>1855</v>
      </c>
      <c r="I12" s="14">
        <f t="shared" si="0"/>
        <v>7.6045627376425855E-3</v>
      </c>
      <c r="J12" s="14">
        <f t="shared" si="1"/>
        <v>0.10482430017867779</v>
      </c>
      <c r="K12" s="14">
        <f t="shared" si="2"/>
        <v>6.4257028112449793E-2</v>
      </c>
    </row>
    <row r="13" spans="1:11" ht="16.5" x14ac:dyDescent="0.3">
      <c r="A13" s="53"/>
      <c r="B13" s="6" t="s">
        <v>12</v>
      </c>
      <c r="C13" s="52">
        <v>14794</v>
      </c>
      <c r="D13" s="52">
        <v>14393</v>
      </c>
      <c r="E13" s="52">
        <v>13611</v>
      </c>
      <c r="F13" s="52">
        <v>13255</v>
      </c>
      <c r="G13" s="52">
        <v>12688</v>
      </c>
      <c r="H13" s="33">
        <v>12217</v>
      </c>
      <c r="I13" s="14">
        <f t="shared" si="0"/>
        <v>-3.7121689785624211E-2</v>
      </c>
      <c r="J13" s="14">
        <f t="shared" si="1"/>
        <v>-0.10241716258908236</v>
      </c>
      <c r="K13" s="14">
        <f t="shared" si="2"/>
        <v>-0.17419224009733675</v>
      </c>
    </row>
    <row r="14" spans="1:11" ht="16.5" x14ac:dyDescent="0.3">
      <c r="A14" s="53"/>
      <c r="B14" s="6" t="s">
        <v>13</v>
      </c>
      <c r="C14" s="52">
        <v>7396</v>
      </c>
      <c r="D14" s="52">
        <v>7153</v>
      </c>
      <c r="E14" s="52">
        <v>6865</v>
      </c>
      <c r="F14" s="52">
        <v>6755</v>
      </c>
      <c r="G14" s="52">
        <v>6563</v>
      </c>
      <c r="H14" s="33">
        <v>6269</v>
      </c>
      <c r="I14" s="14">
        <f t="shared" si="0"/>
        <v>-4.4796586926710347E-2</v>
      </c>
      <c r="J14" s="14">
        <f t="shared" si="1"/>
        <v>-8.6817188638018933E-2</v>
      </c>
      <c r="K14" s="14">
        <f t="shared" si="2"/>
        <v>-0.15237966468361278</v>
      </c>
    </row>
    <row r="15" spans="1:11" ht="16.5" x14ac:dyDescent="0.3">
      <c r="A15" s="53"/>
      <c r="B15" s="6" t="s">
        <v>33</v>
      </c>
      <c r="C15" s="52">
        <v>24005</v>
      </c>
      <c r="D15" s="52">
        <v>21218</v>
      </c>
      <c r="E15" s="52">
        <v>18902</v>
      </c>
      <c r="F15" s="52">
        <v>19052</v>
      </c>
      <c r="G15" s="52">
        <v>18835</v>
      </c>
      <c r="H15" s="33">
        <v>18157</v>
      </c>
      <c r="I15" s="14">
        <f t="shared" si="0"/>
        <v>-3.5996814441199891E-2</v>
      </c>
      <c r="J15" s="14">
        <f t="shared" si="1"/>
        <v>-3.9413818643529788E-2</v>
      </c>
      <c r="K15" s="14">
        <f t="shared" si="2"/>
        <v>-0.24361591335138513</v>
      </c>
    </row>
    <row r="16" spans="1:11" ht="16.5" x14ac:dyDescent="0.3">
      <c r="A16" s="53"/>
      <c r="B16" s="12" t="s">
        <v>14</v>
      </c>
      <c r="C16" s="52">
        <v>5185</v>
      </c>
      <c r="D16" s="52">
        <v>4981</v>
      </c>
      <c r="E16" s="52">
        <v>4926</v>
      </c>
      <c r="F16" s="52">
        <v>5138</v>
      </c>
      <c r="G16" s="52">
        <v>4786</v>
      </c>
      <c r="H16" s="33">
        <v>4728</v>
      </c>
      <c r="I16" s="14">
        <f t="shared" si="0"/>
        <v>-1.211867948182198E-2</v>
      </c>
      <c r="J16" s="14">
        <f t="shared" si="1"/>
        <v>-4.0194884287454324E-2</v>
      </c>
      <c r="K16" s="14">
        <f t="shared" si="2"/>
        <v>-8.8138862102217941E-2</v>
      </c>
    </row>
    <row r="17" spans="1:11" ht="16.5" x14ac:dyDescent="0.3">
      <c r="A17" s="53"/>
      <c r="B17" s="6" t="s">
        <v>32</v>
      </c>
      <c r="C17" s="52">
        <v>1293</v>
      </c>
      <c r="D17" s="52">
        <v>1259</v>
      </c>
      <c r="E17" s="52">
        <v>1274</v>
      </c>
      <c r="F17" s="52">
        <v>1227</v>
      </c>
      <c r="G17" s="52">
        <v>1256</v>
      </c>
      <c r="H17" s="33">
        <v>1471</v>
      </c>
      <c r="I17" s="14">
        <f t="shared" si="0"/>
        <v>0.17117834394904458</v>
      </c>
      <c r="J17" s="14">
        <f t="shared" si="1"/>
        <v>0.15463108320251179</v>
      </c>
      <c r="K17" s="14">
        <f t="shared" si="2"/>
        <v>0.13766434648105183</v>
      </c>
    </row>
    <row r="18" spans="1:11" ht="16.5" x14ac:dyDescent="0.3">
      <c r="A18" s="53"/>
      <c r="B18" s="6" t="s">
        <v>15</v>
      </c>
      <c r="C18" s="52">
        <v>4399</v>
      </c>
      <c r="D18" s="52">
        <v>4201</v>
      </c>
      <c r="E18" s="52">
        <v>3856</v>
      </c>
      <c r="F18" s="52">
        <v>3505</v>
      </c>
      <c r="G18" s="52">
        <v>3226</v>
      </c>
      <c r="H18" s="33">
        <v>3076</v>
      </c>
      <c r="I18" s="14">
        <f t="shared" si="0"/>
        <v>-4.6497210167389953E-2</v>
      </c>
      <c r="J18" s="14">
        <f t="shared" si="1"/>
        <v>-0.20228215767634855</v>
      </c>
      <c r="K18" s="14">
        <f t="shared" si="2"/>
        <v>-0.30075017049329394</v>
      </c>
    </row>
    <row r="19" spans="1:11" x14ac:dyDescent="0.25">
      <c r="A19" s="53"/>
      <c r="B19" s="6" t="s">
        <v>16</v>
      </c>
      <c r="C19" s="50">
        <f t="shared" ref="C19:F19" si="3">SUM(C5:C18)</f>
        <v>105377</v>
      </c>
      <c r="D19" s="50">
        <f t="shared" si="3"/>
        <v>99563</v>
      </c>
      <c r="E19" s="50">
        <f t="shared" si="3"/>
        <v>93484</v>
      </c>
      <c r="F19" s="50">
        <f t="shared" si="3"/>
        <v>93002</v>
      </c>
      <c r="G19" s="50">
        <f>SUM(G5:G18)</f>
        <v>88761</v>
      </c>
      <c r="H19" s="29">
        <f>SUM(H5:H18)</f>
        <v>85633</v>
      </c>
      <c r="I19" s="13">
        <f t="shared" ref="I19" si="4">SUM(H19-G19)/G19</f>
        <v>-3.5240702560809363E-2</v>
      </c>
      <c r="J19" s="13">
        <f t="shared" ref="J19" si="5">SUM(H19-E19)/E19</f>
        <v>-8.3982285738736034E-2</v>
      </c>
      <c r="K19" s="13">
        <f t="shared" ref="K19" si="6">SUM(H19-C19)/C19</f>
        <v>-0.18736536435844633</v>
      </c>
    </row>
    <row r="20" spans="1:11" ht="16.5" x14ac:dyDescent="0.3">
      <c r="A20" s="2"/>
      <c r="B20" s="8"/>
      <c r="C20" s="51"/>
      <c r="D20" s="51"/>
      <c r="E20" s="51"/>
      <c r="F20" s="51"/>
      <c r="G20" s="51"/>
      <c r="H20" s="26"/>
      <c r="I20" s="8"/>
      <c r="J20" s="8"/>
      <c r="K20" s="7"/>
    </row>
    <row r="21" spans="1:11" ht="16.5" customHeight="1" x14ac:dyDescent="0.3">
      <c r="A21" s="53" t="s">
        <v>17</v>
      </c>
      <c r="B21" s="6" t="s">
        <v>18</v>
      </c>
      <c r="C21" s="52">
        <v>1298</v>
      </c>
      <c r="D21" s="52">
        <v>1280</v>
      </c>
      <c r="E21" s="52">
        <v>1390</v>
      </c>
      <c r="F21" s="52">
        <v>1470</v>
      </c>
      <c r="G21" s="52">
        <v>1442</v>
      </c>
      <c r="H21" s="33">
        <v>1716</v>
      </c>
      <c r="I21" s="14">
        <f t="shared" ref="I21:I34" si="7">SUM(H21-G21)/G21</f>
        <v>0.19001386962552011</v>
      </c>
      <c r="J21" s="14">
        <f t="shared" ref="J21:J34" si="8">SUM(H21-E21)/E21</f>
        <v>0.23453237410071942</v>
      </c>
      <c r="K21" s="14">
        <f t="shared" ref="K21:K34" si="9">SUM(H21-C21)/C21</f>
        <v>0.32203389830508472</v>
      </c>
    </row>
    <row r="22" spans="1:11" ht="16.5" x14ac:dyDescent="0.3">
      <c r="A22" s="53"/>
      <c r="B22" s="6" t="s">
        <v>19</v>
      </c>
      <c r="C22" s="52">
        <v>3043</v>
      </c>
      <c r="D22" s="52">
        <v>3117</v>
      </c>
      <c r="E22" s="52">
        <v>2945</v>
      </c>
      <c r="F22" s="52">
        <v>2738</v>
      </c>
      <c r="G22" s="52">
        <v>2619</v>
      </c>
      <c r="H22" s="33">
        <v>2478</v>
      </c>
      <c r="I22" s="14">
        <f t="shared" si="7"/>
        <v>-5.3837342497136315E-2</v>
      </c>
      <c r="J22" s="14">
        <f t="shared" si="8"/>
        <v>-0.15857385398981325</v>
      </c>
      <c r="K22" s="14">
        <f t="shared" si="9"/>
        <v>-0.1856720341767992</v>
      </c>
    </row>
    <row r="23" spans="1:11" ht="16.5" x14ac:dyDescent="0.3">
      <c r="A23" s="53"/>
      <c r="B23" s="6" t="s">
        <v>20</v>
      </c>
      <c r="C23" s="52">
        <v>5616</v>
      </c>
      <c r="D23" s="52">
        <v>5613</v>
      </c>
      <c r="E23" s="52">
        <v>5783</v>
      </c>
      <c r="F23" s="52">
        <v>6205</v>
      </c>
      <c r="G23" s="52">
        <v>6170</v>
      </c>
      <c r="H23" s="33">
        <v>5989</v>
      </c>
      <c r="I23" s="14">
        <f t="shared" si="7"/>
        <v>-2.9335494327390601E-2</v>
      </c>
      <c r="J23" s="14">
        <f t="shared" si="8"/>
        <v>3.5621649662804775E-2</v>
      </c>
      <c r="K23" s="14">
        <f t="shared" si="9"/>
        <v>6.6417378917378922E-2</v>
      </c>
    </row>
    <row r="24" spans="1:11" ht="16.5" x14ac:dyDescent="0.3">
      <c r="A24" s="53"/>
      <c r="B24" s="6" t="s">
        <v>21</v>
      </c>
      <c r="C24" s="52">
        <v>21265</v>
      </c>
      <c r="D24" s="52">
        <v>21813</v>
      </c>
      <c r="E24" s="52">
        <v>22268</v>
      </c>
      <c r="F24" s="52">
        <v>23537</v>
      </c>
      <c r="G24" s="52">
        <v>23696</v>
      </c>
      <c r="H24" s="33">
        <v>23697</v>
      </c>
      <c r="I24" s="14">
        <f t="shared" si="7"/>
        <v>4.2201215395003379E-5</v>
      </c>
      <c r="J24" s="14">
        <f t="shared" si="8"/>
        <v>6.4172804023711158E-2</v>
      </c>
      <c r="K24" s="14">
        <f t="shared" si="9"/>
        <v>0.11436632964965907</v>
      </c>
    </row>
    <row r="25" spans="1:11" ht="16.5" x14ac:dyDescent="0.3">
      <c r="A25" s="53"/>
      <c r="B25" s="6" t="s">
        <v>22</v>
      </c>
      <c r="C25" s="52">
        <v>8129</v>
      </c>
      <c r="D25" s="52">
        <v>8640</v>
      </c>
      <c r="E25" s="52">
        <v>8884</v>
      </c>
      <c r="F25" s="52">
        <v>8833</v>
      </c>
      <c r="G25" s="52">
        <v>8883</v>
      </c>
      <c r="H25" s="33">
        <v>8601</v>
      </c>
      <c r="I25" s="14">
        <f t="shared" si="7"/>
        <v>-3.1746031746031744E-2</v>
      </c>
      <c r="J25" s="14">
        <f t="shared" si="8"/>
        <v>-3.1855020261143632E-2</v>
      </c>
      <c r="K25" s="14">
        <f t="shared" si="9"/>
        <v>5.8063722475089188E-2</v>
      </c>
    </row>
    <row r="26" spans="1:11" ht="16.5" x14ac:dyDescent="0.3">
      <c r="A26" s="53"/>
      <c r="B26" s="6" t="s">
        <v>23</v>
      </c>
      <c r="C26" s="52">
        <v>5802</v>
      </c>
      <c r="D26" s="52">
        <v>5863</v>
      </c>
      <c r="E26" s="52">
        <v>5530</v>
      </c>
      <c r="F26" s="52">
        <v>5377</v>
      </c>
      <c r="G26" s="52">
        <v>5551</v>
      </c>
      <c r="H26" s="33">
        <v>5684</v>
      </c>
      <c r="I26" s="14">
        <f t="shared" si="7"/>
        <v>2.3959646910466582E-2</v>
      </c>
      <c r="J26" s="14">
        <f t="shared" si="8"/>
        <v>2.7848101265822784E-2</v>
      </c>
      <c r="K26" s="14">
        <f t="shared" si="9"/>
        <v>-2.0337814546708032E-2</v>
      </c>
    </row>
    <row r="27" spans="1:11" ht="16.5" x14ac:dyDescent="0.3">
      <c r="A27" s="53"/>
      <c r="B27" s="6" t="s">
        <v>24</v>
      </c>
      <c r="C27" s="52">
        <v>6483</v>
      </c>
      <c r="D27" s="52">
        <v>6718</v>
      </c>
      <c r="E27" s="52">
        <v>6592</v>
      </c>
      <c r="F27" s="52">
        <v>6530</v>
      </c>
      <c r="G27" s="52">
        <v>6337</v>
      </c>
      <c r="H27" s="33">
        <v>6855</v>
      </c>
      <c r="I27" s="14">
        <f t="shared" si="7"/>
        <v>8.1742149281994636E-2</v>
      </c>
      <c r="J27" s="14">
        <f t="shared" si="8"/>
        <v>3.9896844660194178E-2</v>
      </c>
      <c r="K27" s="14">
        <f t="shared" si="9"/>
        <v>5.738084220268394E-2</v>
      </c>
    </row>
    <row r="28" spans="1:11" ht="16.5" x14ac:dyDescent="0.3">
      <c r="A28" s="53"/>
      <c r="B28" s="6" t="s">
        <v>25</v>
      </c>
      <c r="C28" s="52">
        <v>11866</v>
      </c>
      <c r="D28" s="52">
        <v>12039</v>
      </c>
      <c r="E28" s="52">
        <v>11786</v>
      </c>
      <c r="F28" s="52">
        <v>11791</v>
      </c>
      <c r="G28" s="52">
        <v>11437</v>
      </c>
      <c r="H28" s="33">
        <v>11038</v>
      </c>
      <c r="I28" s="14">
        <f t="shared" si="7"/>
        <v>-3.4886771006382794E-2</v>
      </c>
      <c r="J28" s="14">
        <f t="shared" si="8"/>
        <v>-6.3465128118106229E-2</v>
      </c>
      <c r="K28" s="14">
        <f t="shared" si="9"/>
        <v>-6.9779201078712286E-2</v>
      </c>
    </row>
    <row r="29" spans="1:11" ht="16.5" x14ac:dyDescent="0.3">
      <c r="A29" s="53"/>
      <c r="B29" s="6" t="s">
        <v>26</v>
      </c>
      <c r="C29" s="52">
        <v>6215</v>
      </c>
      <c r="D29" s="52">
        <v>6241</v>
      </c>
      <c r="E29" s="52">
        <v>6196</v>
      </c>
      <c r="F29" s="52">
        <v>6364</v>
      </c>
      <c r="G29" s="52">
        <v>6260</v>
      </c>
      <c r="H29" s="33">
        <v>5842</v>
      </c>
      <c r="I29" s="14">
        <f t="shared" si="7"/>
        <v>-6.6773162939297123E-2</v>
      </c>
      <c r="J29" s="14">
        <f t="shared" si="8"/>
        <v>-5.7133634602969656E-2</v>
      </c>
      <c r="K29" s="14">
        <f t="shared" si="9"/>
        <v>-6.0016090104585681E-2</v>
      </c>
    </row>
    <row r="30" spans="1:11" ht="16.5" x14ac:dyDescent="0.3">
      <c r="A30" s="53"/>
      <c r="B30" s="6" t="s">
        <v>27</v>
      </c>
      <c r="C30" s="52">
        <v>12494</v>
      </c>
      <c r="D30" s="52">
        <v>13379</v>
      </c>
      <c r="E30" s="52">
        <v>14395</v>
      </c>
      <c r="F30" s="52">
        <v>13988</v>
      </c>
      <c r="G30" s="52">
        <v>12333</v>
      </c>
      <c r="H30" s="33">
        <v>11487</v>
      </c>
      <c r="I30" s="14">
        <f t="shared" si="7"/>
        <v>-6.8596448552663586E-2</v>
      </c>
      <c r="J30" s="14">
        <f t="shared" si="8"/>
        <v>-0.20201458839874956</v>
      </c>
      <c r="K30" s="14">
        <f t="shared" si="9"/>
        <v>-8.0598687369937569E-2</v>
      </c>
    </row>
    <row r="31" spans="1:11" ht="16.5" x14ac:dyDescent="0.3">
      <c r="A31" s="53"/>
      <c r="B31" s="6" t="s">
        <v>28</v>
      </c>
      <c r="C31" s="52">
        <v>34616</v>
      </c>
      <c r="D31" s="52">
        <v>35425</v>
      </c>
      <c r="E31" s="52">
        <v>35424</v>
      </c>
      <c r="F31" s="52">
        <v>33239</v>
      </c>
      <c r="G31" s="52">
        <v>30844</v>
      </c>
      <c r="H31" s="33">
        <v>29843</v>
      </c>
      <c r="I31" s="14">
        <f t="shared" si="7"/>
        <v>-3.2453637660485021E-2</v>
      </c>
      <c r="J31" s="14">
        <f t="shared" si="8"/>
        <v>-0.15754855465221318</v>
      </c>
      <c r="K31" s="14">
        <f t="shared" si="9"/>
        <v>-0.13788421539172638</v>
      </c>
    </row>
    <row r="32" spans="1:11" ht="16.5" x14ac:dyDescent="0.3">
      <c r="A32" s="53"/>
      <c r="B32" s="6" t="s">
        <v>29</v>
      </c>
      <c r="C32" s="52">
        <v>15718</v>
      </c>
      <c r="D32" s="52">
        <v>16146</v>
      </c>
      <c r="E32" s="52">
        <v>16685</v>
      </c>
      <c r="F32" s="52">
        <v>16936</v>
      </c>
      <c r="G32" s="52">
        <v>16372</v>
      </c>
      <c r="H32" s="33">
        <v>16375</v>
      </c>
      <c r="I32" s="14">
        <f t="shared" si="7"/>
        <v>1.8323967749816759E-4</v>
      </c>
      <c r="J32" s="14">
        <f t="shared" si="8"/>
        <v>-1.8579562481270601E-2</v>
      </c>
      <c r="K32" s="14">
        <f t="shared" si="9"/>
        <v>4.179921109555923E-2</v>
      </c>
    </row>
    <row r="33" spans="1:11" ht="16.5" x14ac:dyDescent="0.3">
      <c r="A33" s="53"/>
      <c r="B33" s="6" t="s">
        <v>30</v>
      </c>
      <c r="C33" s="52">
        <v>16809</v>
      </c>
      <c r="D33" s="52">
        <v>17072</v>
      </c>
      <c r="E33" s="52">
        <v>16738</v>
      </c>
      <c r="F33" s="52">
        <v>16989</v>
      </c>
      <c r="G33" s="52">
        <v>16715</v>
      </c>
      <c r="H33" s="33">
        <v>16441</v>
      </c>
      <c r="I33" s="14">
        <f t="shared" si="7"/>
        <v>-1.6392461860604248E-2</v>
      </c>
      <c r="J33" s="14">
        <f t="shared" si="8"/>
        <v>-1.7744055442705221E-2</v>
      </c>
      <c r="K33" s="14">
        <f t="shared" si="9"/>
        <v>-2.1893033493961569E-2</v>
      </c>
    </row>
    <row r="34" spans="1:11" x14ac:dyDescent="0.25">
      <c r="A34" s="53"/>
      <c r="B34" s="6" t="s">
        <v>16</v>
      </c>
      <c r="C34" s="50">
        <f t="shared" ref="C34:H34" si="10">SUM(C21:C33)</f>
        <v>149354</v>
      </c>
      <c r="D34" s="50">
        <f t="shared" si="10"/>
        <v>153346</v>
      </c>
      <c r="E34" s="50">
        <f t="shared" si="10"/>
        <v>154616</v>
      </c>
      <c r="F34" s="50">
        <f t="shared" si="10"/>
        <v>153997</v>
      </c>
      <c r="G34" s="50">
        <f t="shared" si="10"/>
        <v>148659</v>
      </c>
      <c r="H34" s="50">
        <f t="shared" si="10"/>
        <v>146046</v>
      </c>
      <c r="I34" s="13">
        <f t="shared" si="7"/>
        <v>-1.7577139628276794E-2</v>
      </c>
      <c r="J34" s="13">
        <f t="shared" si="8"/>
        <v>-5.5427640088994673E-2</v>
      </c>
      <c r="K34" s="13">
        <f t="shared" si="9"/>
        <v>-2.2148720489575103E-2</v>
      </c>
    </row>
    <row r="35" spans="1:11" ht="16.5" x14ac:dyDescent="0.3">
      <c r="A35" s="5"/>
      <c r="B35" s="9"/>
      <c r="C35" s="48"/>
      <c r="D35" s="48"/>
      <c r="E35" s="48"/>
      <c r="F35" s="48"/>
      <c r="G35" s="48"/>
      <c r="H35" s="27"/>
      <c r="I35" s="9"/>
      <c r="J35" s="9"/>
      <c r="K35" s="1"/>
    </row>
    <row r="36" spans="1:11" s="34" customFormat="1" ht="16.5" x14ac:dyDescent="0.3">
      <c r="B36" s="40" t="s">
        <v>31</v>
      </c>
      <c r="C36" s="50">
        <f t="shared" ref="C36:F36" si="11">C34+C19</f>
        <v>254731</v>
      </c>
      <c r="D36" s="50">
        <f t="shared" si="11"/>
        <v>252909</v>
      </c>
      <c r="E36" s="50">
        <f t="shared" si="11"/>
        <v>248100</v>
      </c>
      <c r="F36" s="50">
        <f t="shared" si="11"/>
        <v>246999</v>
      </c>
      <c r="G36" s="50">
        <f>G34+G19</f>
        <v>237420</v>
      </c>
      <c r="H36" s="50">
        <f>H34+H19</f>
        <v>231679</v>
      </c>
      <c r="I36" s="23">
        <f>SUM(H36-G36)/G36</f>
        <v>-2.4180776682672059E-2</v>
      </c>
      <c r="J36" s="23">
        <f>SUM(H36-E36)/E36</f>
        <v>-6.6187021362353896E-2</v>
      </c>
      <c r="K36" s="23">
        <f>SUM(H36-C36)/C36</f>
        <v>-9.0495463842249269E-2</v>
      </c>
    </row>
    <row r="37" spans="1:11" ht="16.5" x14ac:dyDescent="0.3">
      <c r="A37" s="1"/>
      <c r="B37" s="9"/>
      <c r="C37" s="9"/>
      <c r="D37" s="9"/>
      <c r="E37" s="9"/>
      <c r="F37" s="9"/>
      <c r="G37" s="9"/>
      <c r="H37" s="27"/>
      <c r="I37" s="9"/>
      <c r="J37" s="9"/>
      <c r="K37" s="1"/>
    </row>
  </sheetData>
  <sortState ref="B5:K22">
    <sortCondition ref="B5:B22"/>
  </sortState>
  <mergeCells count="4">
    <mergeCell ref="A5:A19"/>
    <mergeCell ref="A21:A34"/>
    <mergeCell ref="C2:G2"/>
    <mergeCell ref="C1:H1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H15" sqref="H15"/>
    </sheetView>
  </sheetViews>
  <sheetFormatPr defaultRowHeight="15" x14ac:dyDescent="0.25"/>
  <cols>
    <col min="1" max="1" width="10.7109375" customWidth="1"/>
    <col min="2" max="2" width="48.7109375" customWidth="1"/>
    <col min="3" max="7" width="11.7109375" customWidth="1"/>
    <col min="8" max="8" width="11.7109375" style="10" customWidth="1"/>
    <col min="9" max="11" width="11.7109375" customWidth="1"/>
  </cols>
  <sheetData>
    <row r="1" spans="1:11" ht="16.5" customHeight="1" x14ac:dyDescent="0.25">
      <c r="A1" s="18"/>
      <c r="B1" s="18"/>
      <c r="C1" s="54" t="s">
        <v>73</v>
      </c>
      <c r="D1" s="54"/>
      <c r="E1" s="54"/>
      <c r="F1" s="54"/>
      <c r="G1" s="54"/>
      <c r="H1" s="54"/>
      <c r="I1" s="18"/>
      <c r="J1" s="18"/>
      <c r="K1" s="18"/>
    </row>
    <row r="2" spans="1:11" ht="16.5" customHeight="1" x14ac:dyDescent="0.25">
      <c r="A2" s="18"/>
      <c r="B2" s="18"/>
      <c r="C2" s="54" t="s">
        <v>0</v>
      </c>
      <c r="D2" s="54"/>
      <c r="E2" s="54"/>
      <c r="F2" s="54"/>
      <c r="G2" s="54"/>
      <c r="H2" s="28"/>
      <c r="I2" s="18"/>
      <c r="J2" s="18"/>
      <c r="K2" s="18"/>
    </row>
    <row r="3" spans="1:11" x14ac:dyDescent="0.25">
      <c r="H3" s="24"/>
    </row>
    <row r="4" spans="1:11" ht="30" x14ac:dyDescent="0.3">
      <c r="A4" s="11"/>
      <c r="B4" s="11"/>
      <c r="C4" s="32">
        <v>2013</v>
      </c>
      <c r="D4" s="32">
        <v>2014</v>
      </c>
      <c r="E4" s="32">
        <v>2015</v>
      </c>
      <c r="F4" s="49">
        <v>2016</v>
      </c>
      <c r="G4" s="49">
        <v>2017</v>
      </c>
      <c r="H4" s="25">
        <v>2018</v>
      </c>
      <c r="I4" s="19" t="s">
        <v>1</v>
      </c>
      <c r="J4" s="19" t="s">
        <v>2</v>
      </c>
      <c r="K4" s="19" t="s">
        <v>3</v>
      </c>
    </row>
    <row r="5" spans="1:11" ht="16.5" x14ac:dyDescent="0.3">
      <c r="A5" s="53" t="s">
        <v>4</v>
      </c>
      <c r="B5" s="12" t="s">
        <v>5</v>
      </c>
      <c r="C5" s="52">
        <v>3614</v>
      </c>
      <c r="D5" s="52">
        <v>3642</v>
      </c>
      <c r="E5" s="52">
        <v>3473</v>
      </c>
      <c r="F5" s="52">
        <v>3175</v>
      </c>
      <c r="G5" s="52">
        <v>3024</v>
      </c>
      <c r="H5" s="52">
        <v>2838</v>
      </c>
      <c r="I5" s="20">
        <f t="shared" ref="I5:I18" si="0">SUM(H5-G5)/G5</f>
        <v>-6.1507936507936505E-2</v>
      </c>
      <c r="J5" s="20">
        <f t="shared" ref="J5:J18" si="1">SUM(H5-E5)/E5</f>
        <v>-0.18283904405413187</v>
      </c>
      <c r="K5" s="20">
        <f t="shared" ref="K5:K18" si="2">SUM(H5-C5)/C5</f>
        <v>-0.21472053126729385</v>
      </c>
    </row>
    <row r="6" spans="1:11" ht="16.5" x14ac:dyDescent="0.3">
      <c r="A6" s="53"/>
      <c r="B6" s="12" t="s">
        <v>6</v>
      </c>
      <c r="C6" s="52">
        <v>2511</v>
      </c>
      <c r="D6" s="52">
        <v>2342</v>
      </c>
      <c r="E6" s="52">
        <v>2065</v>
      </c>
      <c r="F6" s="52">
        <v>1896</v>
      </c>
      <c r="G6" s="52">
        <v>1854</v>
      </c>
      <c r="H6" s="47">
        <v>1738</v>
      </c>
      <c r="I6" s="20">
        <f t="shared" si="0"/>
        <v>-6.2567421790722763E-2</v>
      </c>
      <c r="J6" s="20">
        <f t="shared" si="1"/>
        <v>-0.15835351089588379</v>
      </c>
      <c r="K6" s="20">
        <f t="shared" si="2"/>
        <v>-0.30784547988849065</v>
      </c>
    </row>
    <row r="7" spans="1:11" ht="16.5" x14ac:dyDescent="0.3">
      <c r="A7" s="53"/>
      <c r="B7" s="12" t="s">
        <v>7</v>
      </c>
      <c r="C7" s="52">
        <v>3523</v>
      </c>
      <c r="D7" s="52">
        <v>3319</v>
      </c>
      <c r="E7" s="52">
        <v>3060</v>
      </c>
      <c r="F7" s="52">
        <v>3042</v>
      </c>
      <c r="G7" s="52">
        <v>2934</v>
      </c>
      <c r="H7" s="47">
        <v>2879</v>
      </c>
      <c r="I7" s="20">
        <f t="shared" si="0"/>
        <v>-1.8745739604635311E-2</v>
      </c>
      <c r="J7" s="20">
        <f t="shared" si="1"/>
        <v>-5.9150326797385619E-2</v>
      </c>
      <c r="K7" s="20">
        <f t="shared" si="2"/>
        <v>-0.18279875106443372</v>
      </c>
    </row>
    <row r="8" spans="1:11" ht="16.5" x14ac:dyDescent="0.3">
      <c r="A8" s="53"/>
      <c r="B8" s="12" t="s">
        <v>34</v>
      </c>
      <c r="C8" s="52">
        <v>11630</v>
      </c>
      <c r="D8" s="52">
        <v>11050</v>
      </c>
      <c r="E8" s="52">
        <v>10483</v>
      </c>
      <c r="F8" s="52">
        <v>10669</v>
      </c>
      <c r="G8" s="52">
        <v>10274</v>
      </c>
      <c r="H8" s="47">
        <v>10045</v>
      </c>
      <c r="I8" s="20">
        <f t="shared" si="0"/>
        <v>-2.2289273895269614E-2</v>
      </c>
      <c r="J8" s="20">
        <f t="shared" si="1"/>
        <v>-4.1781932652866546E-2</v>
      </c>
      <c r="K8" s="20">
        <f t="shared" si="2"/>
        <v>-0.13628546861564919</v>
      </c>
    </row>
    <row r="9" spans="1:11" ht="16.5" x14ac:dyDescent="0.3">
      <c r="A9" s="53"/>
      <c r="B9" s="12" t="s">
        <v>8</v>
      </c>
      <c r="C9" s="52">
        <v>3521</v>
      </c>
      <c r="D9" s="52">
        <v>3670</v>
      </c>
      <c r="E9" s="52">
        <v>3419</v>
      </c>
      <c r="F9" s="52">
        <v>3386</v>
      </c>
      <c r="G9" s="52">
        <v>2911</v>
      </c>
      <c r="H9" s="47">
        <v>2158</v>
      </c>
      <c r="I9" s="20">
        <f t="shared" si="0"/>
        <v>-0.25867399519065615</v>
      </c>
      <c r="J9" s="20">
        <f t="shared" si="1"/>
        <v>-0.36882129277566539</v>
      </c>
      <c r="K9" s="20">
        <f t="shared" si="2"/>
        <v>-0.38710593581368929</v>
      </c>
    </row>
    <row r="10" spans="1:11" ht="16.5" x14ac:dyDescent="0.3">
      <c r="A10" s="53"/>
      <c r="B10" s="12" t="s">
        <v>9</v>
      </c>
      <c r="C10" s="52">
        <v>1439</v>
      </c>
      <c r="D10" s="52">
        <v>1434</v>
      </c>
      <c r="E10" s="52">
        <v>1086</v>
      </c>
      <c r="F10" s="52">
        <v>1243</v>
      </c>
      <c r="G10" s="52">
        <v>1197</v>
      </c>
      <c r="H10" s="47">
        <v>1127</v>
      </c>
      <c r="I10" s="20">
        <f t="shared" si="0"/>
        <v>-5.8479532163742687E-2</v>
      </c>
      <c r="J10" s="20">
        <f t="shared" si="1"/>
        <v>3.7753222836095765E-2</v>
      </c>
      <c r="K10" s="20">
        <f t="shared" si="2"/>
        <v>-0.21681723419041002</v>
      </c>
    </row>
    <row r="11" spans="1:11" ht="16.5" x14ac:dyDescent="0.3">
      <c r="A11" s="53"/>
      <c r="B11" s="12" t="s">
        <v>10</v>
      </c>
      <c r="C11" s="52">
        <v>3759</v>
      </c>
      <c r="D11" s="52">
        <v>3510</v>
      </c>
      <c r="E11" s="52">
        <v>3136</v>
      </c>
      <c r="F11" s="52">
        <v>3242</v>
      </c>
      <c r="G11" s="52">
        <v>3161</v>
      </c>
      <c r="H11" s="47">
        <v>3264</v>
      </c>
      <c r="I11" s="20">
        <f t="shared" si="0"/>
        <v>3.2584625118633345E-2</v>
      </c>
      <c r="J11" s="20">
        <f t="shared" si="1"/>
        <v>4.0816326530612242E-2</v>
      </c>
      <c r="K11" s="20">
        <f t="shared" si="2"/>
        <v>-0.13168395849960096</v>
      </c>
    </row>
    <row r="12" spans="1:11" ht="16.5" x14ac:dyDescent="0.3">
      <c r="A12" s="53"/>
      <c r="B12" s="12" t="s">
        <v>11</v>
      </c>
      <c r="C12" s="52">
        <v>1140</v>
      </c>
      <c r="D12" s="52">
        <v>1125</v>
      </c>
      <c r="E12" s="52">
        <v>1072</v>
      </c>
      <c r="F12" s="52">
        <v>1060</v>
      </c>
      <c r="G12" s="52">
        <v>1113</v>
      </c>
      <c r="H12" s="47">
        <v>1131</v>
      </c>
      <c r="I12" s="20">
        <f t="shared" si="0"/>
        <v>1.6172506738544475E-2</v>
      </c>
      <c r="J12" s="20">
        <f t="shared" si="1"/>
        <v>5.503731343283582E-2</v>
      </c>
      <c r="K12" s="20">
        <f t="shared" si="2"/>
        <v>-7.8947368421052634E-3</v>
      </c>
    </row>
    <row r="13" spans="1:11" ht="16.5" x14ac:dyDescent="0.3">
      <c r="A13" s="53"/>
      <c r="B13" s="12" t="s">
        <v>12</v>
      </c>
      <c r="C13" s="52">
        <v>9745</v>
      </c>
      <c r="D13" s="52">
        <v>9237</v>
      </c>
      <c r="E13" s="52">
        <v>8622</v>
      </c>
      <c r="F13" s="52">
        <v>8440</v>
      </c>
      <c r="G13" s="52">
        <v>8167</v>
      </c>
      <c r="H13" s="47">
        <v>7889</v>
      </c>
      <c r="I13" s="20">
        <f t="shared" si="0"/>
        <v>-3.4039426962164811E-2</v>
      </c>
      <c r="J13" s="20">
        <f t="shared" si="1"/>
        <v>-8.501507770818835E-2</v>
      </c>
      <c r="K13" s="20">
        <f t="shared" si="2"/>
        <v>-0.19045664443304258</v>
      </c>
    </row>
    <row r="14" spans="1:11" ht="16.5" x14ac:dyDescent="0.3">
      <c r="A14" s="53"/>
      <c r="B14" s="12" t="s">
        <v>13</v>
      </c>
      <c r="C14" s="52">
        <v>4844</v>
      </c>
      <c r="D14" s="52">
        <v>4738</v>
      </c>
      <c r="E14" s="52">
        <v>4605</v>
      </c>
      <c r="F14" s="52">
        <v>4491</v>
      </c>
      <c r="G14" s="52">
        <v>4408</v>
      </c>
      <c r="H14" s="47">
        <v>4216</v>
      </c>
      <c r="I14" s="20">
        <f t="shared" si="0"/>
        <v>-4.3557168784029036E-2</v>
      </c>
      <c r="J14" s="20">
        <f t="shared" si="1"/>
        <v>-8.4473398479913142E-2</v>
      </c>
      <c r="K14" s="20">
        <f t="shared" si="2"/>
        <v>-0.12964492155243601</v>
      </c>
    </row>
    <row r="15" spans="1:11" ht="16.5" x14ac:dyDescent="0.3">
      <c r="A15" s="53"/>
      <c r="B15" s="12" t="s">
        <v>33</v>
      </c>
      <c r="C15" s="52">
        <v>14624</v>
      </c>
      <c r="D15" s="52">
        <v>12847</v>
      </c>
      <c r="E15" s="52">
        <v>11487</v>
      </c>
      <c r="F15" s="52">
        <v>11223</v>
      </c>
      <c r="G15" s="52">
        <v>11152</v>
      </c>
      <c r="H15" s="47">
        <v>10614</v>
      </c>
      <c r="I15" s="20">
        <f t="shared" si="0"/>
        <v>-4.8242467718794833E-2</v>
      </c>
      <c r="J15" s="20">
        <f t="shared" si="1"/>
        <v>-7.599895534082006E-2</v>
      </c>
      <c r="K15" s="20">
        <f t="shared" si="2"/>
        <v>-0.27420678336980309</v>
      </c>
    </row>
    <row r="16" spans="1:11" ht="16.5" x14ac:dyDescent="0.3">
      <c r="A16" s="53"/>
      <c r="B16" s="12" t="s">
        <v>14</v>
      </c>
      <c r="C16" s="52">
        <v>3473</v>
      </c>
      <c r="D16" s="52">
        <v>3200</v>
      </c>
      <c r="E16" s="52">
        <v>3058</v>
      </c>
      <c r="F16" s="52">
        <v>3241</v>
      </c>
      <c r="G16" s="52">
        <v>2978</v>
      </c>
      <c r="H16" s="47">
        <v>2932</v>
      </c>
      <c r="I16" s="20">
        <f t="shared" si="0"/>
        <v>-1.544660846205507E-2</v>
      </c>
      <c r="J16" s="20">
        <f t="shared" si="1"/>
        <v>-4.1203400915631135E-2</v>
      </c>
      <c r="K16" s="20">
        <f t="shared" si="2"/>
        <v>-0.15577310682407142</v>
      </c>
    </row>
    <row r="17" spans="1:11" ht="16.5" x14ac:dyDescent="0.3">
      <c r="A17" s="53"/>
      <c r="B17" s="12" t="s">
        <v>32</v>
      </c>
      <c r="C17" s="52">
        <v>1325</v>
      </c>
      <c r="D17" s="52">
        <v>1276</v>
      </c>
      <c r="E17" s="52">
        <v>1273</v>
      </c>
      <c r="F17" s="52">
        <v>1226</v>
      </c>
      <c r="G17" s="52">
        <v>1242</v>
      </c>
      <c r="H17" s="47">
        <v>1467</v>
      </c>
      <c r="I17" s="20">
        <f t="shared" si="0"/>
        <v>0.18115942028985507</v>
      </c>
      <c r="J17" s="20">
        <f t="shared" si="1"/>
        <v>0.15239591516103693</v>
      </c>
      <c r="K17" s="20">
        <f t="shared" si="2"/>
        <v>0.10716981132075472</v>
      </c>
    </row>
    <row r="18" spans="1:11" ht="16.5" x14ac:dyDescent="0.3">
      <c r="A18" s="53"/>
      <c r="B18" s="12" t="s">
        <v>15</v>
      </c>
      <c r="C18" s="52">
        <v>3140</v>
      </c>
      <c r="D18" s="52">
        <v>2991</v>
      </c>
      <c r="E18" s="52">
        <v>2767</v>
      </c>
      <c r="F18" s="52">
        <v>2460</v>
      </c>
      <c r="G18" s="52">
        <v>2245</v>
      </c>
      <c r="H18" s="47">
        <v>2096</v>
      </c>
      <c r="I18" s="20">
        <f t="shared" si="0"/>
        <v>-6.6369710467706011E-2</v>
      </c>
      <c r="J18" s="20">
        <f t="shared" si="1"/>
        <v>-0.24250090350560174</v>
      </c>
      <c r="K18" s="20">
        <f t="shared" si="2"/>
        <v>-0.332484076433121</v>
      </c>
    </row>
    <row r="19" spans="1:11" x14ac:dyDescent="0.25">
      <c r="A19" s="53"/>
      <c r="B19" s="12" t="s">
        <v>16</v>
      </c>
      <c r="C19" s="50">
        <f t="shared" ref="C19:E19" si="3">SUM(C5:C18)</f>
        <v>68288</v>
      </c>
      <c r="D19" s="50">
        <f t="shared" si="3"/>
        <v>64381</v>
      </c>
      <c r="E19" s="50">
        <f t="shared" si="3"/>
        <v>59606</v>
      </c>
      <c r="F19" s="50">
        <f>SUM(F5:F18)</f>
        <v>58794</v>
      </c>
      <c r="G19" s="50">
        <f>SUM(G5:G18)</f>
        <v>56660</v>
      </c>
      <c r="H19" s="29">
        <f>SUM(H5:H18)</f>
        <v>54394</v>
      </c>
      <c r="I19" s="23">
        <f t="shared" ref="I19" si="4">SUM(H19-G19)/G19</f>
        <v>-3.9992940345923052E-2</v>
      </c>
      <c r="J19" s="23">
        <f t="shared" ref="J19" si="5">SUM(H19-E19)/E19</f>
        <v>-8.7440861658222332E-2</v>
      </c>
      <c r="K19" s="23">
        <f t="shared" ref="K19" si="6">SUM(H19-C19)/C19</f>
        <v>-0.20346180880974696</v>
      </c>
    </row>
    <row r="20" spans="1:11" ht="16.5" x14ac:dyDescent="0.3">
      <c r="A20" s="11"/>
      <c r="B20" s="15"/>
      <c r="C20" s="51"/>
      <c r="D20" s="51"/>
      <c r="E20" s="51"/>
      <c r="F20" s="51"/>
      <c r="G20" s="51"/>
      <c r="H20" s="30"/>
      <c r="I20" s="21"/>
      <c r="J20" s="21"/>
      <c r="K20" s="20"/>
    </row>
    <row r="21" spans="1:11" ht="16.5" x14ac:dyDescent="0.3">
      <c r="A21" s="53" t="s">
        <v>17</v>
      </c>
      <c r="B21" s="12" t="s">
        <v>18</v>
      </c>
      <c r="C21" s="52">
        <v>1053</v>
      </c>
      <c r="D21" s="52">
        <v>1052</v>
      </c>
      <c r="E21" s="52">
        <v>1136</v>
      </c>
      <c r="F21" s="52">
        <v>1251</v>
      </c>
      <c r="G21" s="52">
        <v>1254</v>
      </c>
      <c r="H21" s="52">
        <v>1523</v>
      </c>
      <c r="I21" s="20">
        <f t="shared" ref="I21:I34" si="7">SUM(H21-G21)/G21</f>
        <v>0.21451355661881977</v>
      </c>
      <c r="J21" s="20">
        <f t="shared" ref="J21:J34" si="8">SUM(H21-E21)/E21</f>
        <v>0.34066901408450706</v>
      </c>
      <c r="K21" s="20">
        <f t="shared" ref="K21:K34" si="9">SUM(H21-C21)/C21</f>
        <v>0.44634377967711303</v>
      </c>
    </row>
    <row r="22" spans="1:11" ht="16.5" x14ac:dyDescent="0.3">
      <c r="A22" s="53"/>
      <c r="B22" s="12" t="s">
        <v>19</v>
      </c>
      <c r="C22" s="52">
        <v>2155</v>
      </c>
      <c r="D22" s="52">
        <v>2284</v>
      </c>
      <c r="E22" s="52">
        <v>2301</v>
      </c>
      <c r="F22" s="52">
        <v>2160</v>
      </c>
      <c r="G22" s="52">
        <v>2035</v>
      </c>
      <c r="H22" s="52">
        <v>1899</v>
      </c>
      <c r="I22" s="20">
        <f t="shared" si="7"/>
        <v>-6.6830466830466825E-2</v>
      </c>
      <c r="J22" s="20">
        <f t="shared" si="8"/>
        <v>-0.17470664928292046</v>
      </c>
      <c r="K22" s="20">
        <f t="shared" si="9"/>
        <v>-0.11879350348027842</v>
      </c>
    </row>
    <row r="23" spans="1:11" ht="16.5" x14ac:dyDescent="0.3">
      <c r="A23" s="53"/>
      <c r="B23" s="12" t="s">
        <v>20</v>
      </c>
      <c r="C23" s="52">
        <v>4400</v>
      </c>
      <c r="D23" s="52">
        <v>4415</v>
      </c>
      <c r="E23" s="52">
        <v>4561</v>
      </c>
      <c r="F23" s="52">
        <v>4869</v>
      </c>
      <c r="G23" s="52">
        <v>4859</v>
      </c>
      <c r="H23" s="52">
        <v>4682</v>
      </c>
      <c r="I23" s="20">
        <f t="shared" si="7"/>
        <v>-3.6427248405021609E-2</v>
      </c>
      <c r="J23" s="20">
        <f t="shared" si="8"/>
        <v>2.6529269896952423E-2</v>
      </c>
      <c r="K23" s="20">
        <f t="shared" si="9"/>
        <v>6.4090909090909087E-2</v>
      </c>
    </row>
    <row r="24" spans="1:11" ht="16.5" x14ac:dyDescent="0.3">
      <c r="A24" s="53"/>
      <c r="B24" s="12" t="s">
        <v>21</v>
      </c>
      <c r="C24" s="52">
        <v>16758</v>
      </c>
      <c r="D24" s="52">
        <v>17136</v>
      </c>
      <c r="E24" s="52">
        <v>17528</v>
      </c>
      <c r="F24" s="52">
        <v>18375</v>
      </c>
      <c r="G24" s="52">
        <v>18544</v>
      </c>
      <c r="H24" s="52">
        <v>18195</v>
      </c>
      <c r="I24" s="20">
        <f t="shared" si="7"/>
        <v>-1.8820103537532357E-2</v>
      </c>
      <c r="J24" s="20">
        <f t="shared" si="8"/>
        <v>3.8053400273847557E-2</v>
      </c>
      <c r="K24" s="20">
        <f t="shared" si="9"/>
        <v>8.5750089509488009E-2</v>
      </c>
    </row>
    <row r="25" spans="1:11" ht="16.5" x14ac:dyDescent="0.3">
      <c r="A25" s="53"/>
      <c r="B25" s="12" t="s">
        <v>22</v>
      </c>
      <c r="C25" s="52">
        <v>6791</v>
      </c>
      <c r="D25" s="52">
        <v>7277</v>
      </c>
      <c r="E25" s="52">
        <v>7487</v>
      </c>
      <c r="F25" s="52">
        <v>7456</v>
      </c>
      <c r="G25" s="52">
        <v>7448</v>
      </c>
      <c r="H25" s="52">
        <v>7235</v>
      </c>
      <c r="I25" s="20">
        <f t="shared" si="7"/>
        <v>-2.8598281417830291E-2</v>
      </c>
      <c r="J25" s="20">
        <f t="shared" si="8"/>
        <v>-3.3658341124615999E-2</v>
      </c>
      <c r="K25" s="20">
        <f t="shared" si="9"/>
        <v>6.5380650861434256E-2</v>
      </c>
    </row>
    <row r="26" spans="1:11" ht="16.5" x14ac:dyDescent="0.3">
      <c r="A26" s="53"/>
      <c r="B26" s="12" t="s">
        <v>23</v>
      </c>
      <c r="C26" s="52">
        <v>4416</v>
      </c>
      <c r="D26" s="52">
        <v>4413</v>
      </c>
      <c r="E26" s="52">
        <v>4152</v>
      </c>
      <c r="F26" s="52">
        <v>3991</v>
      </c>
      <c r="G26" s="52">
        <v>4074</v>
      </c>
      <c r="H26" s="52">
        <v>4155</v>
      </c>
      <c r="I26" s="20">
        <f t="shared" si="7"/>
        <v>1.9882179675994108E-2</v>
      </c>
      <c r="J26" s="20">
        <f t="shared" si="8"/>
        <v>7.2254335260115603E-4</v>
      </c>
      <c r="K26" s="20">
        <f t="shared" si="9"/>
        <v>-5.9103260869565216E-2</v>
      </c>
    </row>
    <row r="27" spans="1:11" ht="16.5" x14ac:dyDescent="0.3">
      <c r="A27" s="53"/>
      <c r="B27" s="12" t="s">
        <v>24</v>
      </c>
      <c r="C27" s="52">
        <v>5482</v>
      </c>
      <c r="D27" s="52">
        <v>5641</v>
      </c>
      <c r="E27" s="52">
        <v>5550</v>
      </c>
      <c r="F27" s="52">
        <v>5495</v>
      </c>
      <c r="G27" s="52">
        <v>5316</v>
      </c>
      <c r="H27" s="52">
        <v>5594</v>
      </c>
      <c r="I27" s="20">
        <f t="shared" si="7"/>
        <v>5.2294958615500375E-2</v>
      </c>
      <c r="J27" s="20">
        <f t="shared" si="8"/>
        <v>7.9279279279279285E-3</v>
      </c>
      <c r="K27" s="20">
        <f t="shared" si="9"/>
        <v>2.0430499817584824E-2</v>
      </c>
    </row>
    <row r="28" spans="1:11" ht="16.5" x14ac:dyDescent="0.3">
      <c r="A28" s="53"/>
      <c r="B28" s="12" t="s">
        <v>25</v>
      </c>
      <c r="C28" s="52">
        <v>9334</v>
      </c>
      <c r="D28" s="52">
        <v>9478</v>
      </c>
      <c r="E28" s="52">
        <v>9233</v>
      </c>
      <c r="F28" s="52">
        <v>9174.2000000000007</v>
      </c>
      <c r="G28" s="52">
        <v>9000</v>
      </c>
      <c r="H28" s="52">
        <v>8519</v>
      </c>
      <c r="I28" s="20">
        <f t="shared" si="7"/>
        <v>-5.3444444444444447E-2</v>
      </c>
      <c r="J28" s="20">
        <f t="shared" si="8"/>
        <v>-7.7331311599696737E-2</v>
      </c>
      <c r="K28" s="20">
        <f t="shared" si="9"/>
        <v>-8.7315191772016285E-2</v>
      </c>
    </row>
    <row r="29" spans="1:11" ht="16.5" x14ac:dyDescent="0.3">
      <c r="A29" s="53"/>
      <c r="B29" s="12" t="s">
        <v>26</v>
      </c>
      <c r="C29" s="52">
        <v>5609</v>
      </c>
      <c r="D29" s="52">
        <v>5535</v>
      </c>
      <c r="E29" s="52">
        <v>5488</v>
      </c>
      <c r="F29" s="52">
        <v>5505</v>
      </c>
      <c r="G29" s="52">
        <v>5482</v>
      </c>
      <c r="H29" s="52">
        <v>5098</v>
      </c>
      <c r="I29" s="20">
        <f t="shared" si="7"/>
        <v>-7.0047427946005103E-2</v>
      </c>
      <c r="J29" s="20">
        <f t="shared" si="8"/>
        <v>-7.106413994169096E-2</v>
      </c>
      <c r="K29" s="20">
        <f t="shared" si="9"/>
        <v>-9.110358352647531E-2</v>
      </c>
    </row>
    <row r="30" spans="1:11" ht="16.5" x14ac:dyDescent="0.3">
      <c r="A30" s="53"/>
      <c r="B30" s="12" t="s">
        <v>27</v>
      </c>
      <c r="C30" s="52">
        <v>9869</v>
      </c>
      <c r="D30" s="52">
        <v>10413</v>
      </c>
      <c r="E30" s="52">
        <v>10985</v>
      </c>
      <c r="F30" s="52">
        <v>10532</v>
      </c>
      <c r="G30" s="52">
        <v>9468</v>
      </c>
      <c r="H30" s="52">
        <v>8852</v>
      </c>
      <c r="I30" s="20">
        <f t="shared" si="7"/>
        <v>-6.5061258977608782E-2</v>
      </c>
      <c r="J30" s="20">
        <f t="shared" si="8"/>
        <v>-0.19417387346381429</v>
      </c>
      <c r="K30" s="20">
        <f t="shared" si="9"/>
        <v>-0.10304995440267505</v>
      </c>
    </row>
    <row r="31" spans="1:11" ht="16.5" x14ac:dyDescent="0.3">
      <c r="A31" s="53"/>
      <c r="B31" s="12" t="s">
        <v>28</v>
      </c>
      <c r="C31" s="52">
        <v>29869</v>
      </c>
      <c r="D31" s="52">
        <v>30526</v>
      </c>
      <c r="E31" s="52">
        <v>30661</v>
      </c>
      <c r="F31" s="52">
        <v>28720</v>
      </c>
      <c r="G31" s="52">
        <v>26632</v>
      </c>
      <c r="H31" s="52">
        <v>25357</v>
      </c>
      <c r="I31" s="20">
        <f t="shared" si="7"/>
        <v>-4.78747371583058E-2</v>
      </c>
      <c r="J31" s="20">
        <f t="shared" si="8"/>
        <v>-0.17298848700303318</v>
      </c>
      <c r="K31" s="20">
        <f t="shared" si="9"/>
        <v>-0.15105962703806622</v>
      </c>
    </row>
    <row r="32" spans="1:11" ht="16.5" x14ac:dyDescent="0.3">
      <c r="A32" s="53"/>
      <c r="B32" s="12" t="s">
        <v>29</v>
      </c>
      <c r="C32" s="52">
        <v>11390</v>
      </c>
      <c r="D32" s="52">
        <v>11552</v>
      </c>
      <c r="E32" s="52">
        <v>11742</v>
      </c>
      <c r="F32" s="52">
        <v>11814</v>
      </c>
      <c r="G32" s="52">
        <v>11579</v>
      </c>
      <c r="H32" s="52">
        <v>11424</v>
      </c>
      <c r="I32" s="20">
        <f t="shared" si="7"/>
        <v>-1.3386302789532775E-2</v>
      </c>
      <c r="J32" s="20">
        <f t="shared" si="8"/>
        <v>-2.7082268778742973E-2</v>
      </c>
      <c r="K32" s="20">
        <f t="shared" si="9"/>
        <v>2.9850746268656717E-3</v>
      </c>
    </row>
    <row r="33" spans="1:11" ht="16.5" x14ac:dyDescent="0.3">
      <c r="A33" s="53"/>
      <c r="B33" s="12" t="s">
        <v>30</v>
      </c>
      <c r="C33" s="52">
        <v>10101</v>
      </c>
      <c r="D33" s="52">
        <v>10203</v>
      </c>
      <c r="E33" s="52">
        <v>9917</v>
      </c>
      <c r="F33" s="52">
        <v>9788</v>
      </c>
      <c r="G33" s="52">
        <v>9683</v>
      </c>
      <c r="H33" s="52">
        <v>9487</v>
      </c>
      <c r="I33" s="20">
        <f t="shared" si="7"/>
        <v>-2.0241660642362904E-2</v>
      </c>
      <c r="J33" s="20">
        <f t="shared" si="8"/>
        <v>-4.3359887062619742E-2</v>
      </c>
      <c r="K33" s="20">
        <f t="shared" si="9"/>
        <v>-6.0786060786060789E-2</v>
      </c>
    </row>
    <row r="34" spans="1:11" x14ac:dyDescent="0.25">
      <c r="A34" s="53"/>
      <c r="B34" s="12" t="s">
        <v>16</v>
      </c>
      <c r="C34" s="50">
        <f t="shared" ref="C34:E34" si="10">SUM(C21:C33)</f>
        <v>117227</v>
      </c>
      <c r="D34" s="50">
        <f t="shared" si="10"/>
        <v>119925</v>
      </c>
      <c r="E34" s="50">
        <f t="shared" si="10"/>
        <v>120741</v>
      </c>
      <c r="F34" s="50">
        <f>SUM(F21:F33)</f>
        <v>119130.2</v>
      </c>
      <c r="G34" s="50">
        <f>SUM(G21:G33)</f>
        <v>115374</v>
      </c>
      <c r="H34" s="29">
        <f>SUM(H21:H33)</f>
        <v>112020</v>
      </c>
      <c r="I34" s="23">
        <f t="shared" si="7"/>
        <v>-2.9070674502054188E-2</v>
      </c>
      <c r="J34" s="23">
        <f t="shared" si="8"/>
        <v>-7.2228986011379726E-2</v>
      </c>
      <c r="K34" s="23">
        <f t="shared" si="9"/>
        <v>-4.4418094807510217E-2</v>
      </c>
    </row>
    <row r="35" spans="1:11" ht="16.5" x14ac:dyDescent="0.3">
      <c r="A35" s="10"/>
      <c r="B35" s="16"/>
      <c r="C35" s="48"/>
      <c r="D35" s="48"/>
      <c r="E35" s="48"/>
      <c r="F35" s="48"/>
      <c r="G35" s="48"/>
      <c r="H35" s="31"/>
      <c r="I35" s="22"/>
      <c r="J35" s="22"/>
      <c r="K35" s="18"/>
    </row>
    <row r="36" spans="1:11" s="34" customFormat="1" ht="16.5" x14ac:dyDescent="0.3">
      <c r="B36" s="40" t="s">
        <v>31</v>
      </c>
      <c r="C36" s="50">
        <f t="shared" ref="C36:E36" si="11">C34+C19</f>
        <v>185515</v>
      </c>
      <c r="D36" s="50">
        <f t="shared" si="11"/>
        <v>184306</v>
      </c>
      <c r="E36" s="50">
        <f t="shared" si="11"/>
        <v>180347</v>
      </c>
      <c r="F36" s="50">
        <f>F34+F19</f>
        <v>177924.2</v>
      </c>
      <c r="G36" s="50">
        <f>G34+G19</f>
        <v>172034</v>
      </c>
      <c r="H36" s="50">
        <f>H34+H19</f>
        <v>166414</v>
      </c>
      <c r="I36" s="23">
        <f>SUM(H36-G36)/G36</f>
        <v>-3.2667960984456561E-2</v>
      </c>
      <c r="J36" s="23">
        <f>SUM(H36-E36)/E36</f>
        <v>-7.7256621956561522E-2</v>
      </c>
      <c r="K36" s="23">
        <f>SUM(H36-C36)/C36</f>
        <v>-0.10296202463412663</v>
      </c>
    </row>
    <row r="37" spans="1:11" ht="16.5" x14ac:dyDescent="0.3">
      <c r="A37" s="10"/>
      <c r="B37" s="16"/>
      <c r="C37" s="16"/>
      <c r="D37" s="16"/>
      <c r="E37" s="16"/>
      <c r="F37" s="16"/>
      <c r="G37" s="16"/>
      <c r="H37" s="31"/>
      <c r="I37" s="10"/>
      <c r="J37" s="16"/>
      <c r="K37" s="16"/>
    </row>
  </sheetData>
  <sortState ref="B5:K22">
    <sortCondition ref="B5:B22"/>
  </sortState>
  <mergeCells count="4">
    <mergeCell ref="A21:A34"/>
    <mergeCell ref="A5:A19"/>
    <mergeCell ref="C2:G2"/>
    <mergeCell ref="C1:H1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Normal="100" workbookViewId="0">
      <selection activeCell="H25" sqref="H25"/>
    </sheetView>
  </sheetViews>
  <sheetFormatPr defaultRowHeight="16.5" x14ac:dyDescent="0.3"/>
  <cols>
    <col min="1" max="1" width="10.7109375" style="34" customWidth="1"/>
    <col min="2" max="2" width="48.7109375" style="34" customWidth="1"/>
    <col min="3" max="11" width="11.7109375" style="34" customWidth="1"/>
    <col min="12" max="16384" width="9.140625" style="34"/>
  </cols>
  <sheetData>
    <row r="1" spans="1:11" x14ac:dyDescent="0.3">
      <c r="A1" s="28"/>
      <c r="B1" s="28"/>
      <c r="C1" s="54" t="s">
        <v>72</v>
      </c>
      <c r="D1" s="54"/>
      <c r="E1" s="54"/>
      <c r="F1" s="54"/>
      <c r="G1" s="54"/>
      <c r="H1" s="54"/>
      <c r="I1" s="28"/>
      <c r="J1" s="28"/>
      <c r="K1" s="28"/>
    </row>
    <row r="2" spans="1:11" x14ac:dyDescent="0.3">
      <c r="A2" s="28"/>
      <c r="B2" s="28"/>
      <c r="C2" s="54" t="s">
        <v>35</v>
      </c>
      <c r="D2" s="54"/>
      <c r="E2" s="54"/>
      <c r="F2" s="54"/>
      <c r="G2" s="54"/>
      <c r="H2" s="28"/>
      <c r="I2" s="28"/>
      <c r="J2" s="28"/>
      <c r="K2" s="28"/>
    </row>
    <row r="4" spans="1:11" ht="30" x14ac:dyDescent="0.3">
      <c r="A4" s="11"/>
      <c r="B4" s="11"/>
      <c r="C4" s="49">
        <v>2013</v>
      </c>
      <c r="D4" s="49">
        <v>2014</v>
      </c>
      <c r="E4" s="49">
        <v>2015</v>
      </c>
      <c r="F4" s="49">
        <v>2016</v>
      </c>
      <c r="G4" s="49">
        <v>2017</v>
      </c>
      <c r="H4" s="25">
        <v>2018</v>
      </c>
      <c r="I4" s="25" t="s">
        <v>1</v>
      </c>
      <c r="J4" s="35" t="s">
        <v>2</v>
      </c>
      <c r="K4" s="25" t="s">
        <v>3</v>
      </c>
    </row>
    <row r="5" spans="1:11" ht="15" customHeight="1" x14ac:dyDescent="0.3">
      <c r="A5" s="53" t="s">
        <v>36</v>
      </c>
      <c r="B5" s="12" t="s">
        <v>37</v>
      </c>
      <c r="C5" s="36">
        <v>860</v>
      </c>
      <c r="D5" s="36">
        <v>838</v>
      </c>
      <c r="E5" s="36">
        <v>776</v>
      </c>
      <c r="F5" s="36">
        <v>908</v>
      </c>
      <c r="G5" s="46" t="s">
        <v>65</v>
      </c>
      <c r="H5" s="46" t="s">
        <v>65</v>
      </c>
      <c r="I5" s="46" t="s">
        <v>65</v>
      </c>
      <c r="J5" s="46" t="s">
        <v>65</v>
      </c>
      <c r="K5" s="46" t="s">
        <v>65</v>
      </c>
    </row>
    <row r="6" spans="1:11" x14ac:dyDescent="0.3">
      <c r="A6" s="53"/>
      <c r="B6" s="12" t="s">
        <v>16</v>
      </c>
      <c r="C6" s="50">
        <f t="shared" ref="C6:F6" si="0">SUM(C5)</f>
        <v>860</v>
      </c>
      <c r="D6" s="50">
        <f t="shared" si="0"/>
        <v>838</v>
      </c>
      <c r="E6" s="50">
        <f t="shared" si="0"/>
        <v>776</v>
      </c>
      <c r="F6" s="50">
        <f t="shared" si="0"/>
        <v>908</v>
      </c>
      <c r="G6" s="46" t="s">
        <v>65</v>
      </c>
      <c r="H6" s="46" t="s">
        <v>65</v>
      </c>
      <c r="I6" s="46" t="s">
        <v>65</v>
      </c>
      <c r="J6" s="46" t="s">
        <v>65</v>
      </c>
      <c r="K6" s="46" t="s">
        <v>65</v>
      </c>
    </row>
    <row r="7" spans="1:11" x14ac:dyDescent="0.3">
      <c r="A7" s="37"/>
      <c r="B7" s="30"/>
      <c r="C7" s="52"/>
      <c r="D7" s="36"/>
      <c r="E7" s="36"/>
      <c r="F7" s="36"/>
      <c r="G7" s="36"/>
      <c r="H7" s="36"/>
      <c r="I7" s="20"/>
      <c r="J7" s="20"/>
      <c r="K7" s="20"/>
    </row>
    <row r="8" spans="1:11" ht="16.5" customHeight="1" x14ac:dyDescent="0.3">
      <c r="A8" s="55" t="s">
        <v>38</v>
      </c>
      <c r="B8" s="12" t="s">
        <v>39</v>
      </c>
      <c r="C8" s="36">
        <v>1971</v>
      </c>
      <c r="D8" s="36">
        <v>1907</v>
      </c>
      <c r="E8" s="38">
        <v>1842</v>
      </c>
      <c r="F8" s="36">
        <v>1710</v>
      </c>
      <c r="G8" s="38">
        <v>1676</v>
      </c>
      <c r="H8" s="38">
        <v>1626</v>
      </c>
      <c r="I8" s="20">
        <f t="shared" ref="I8:I33" si="1">SUM(H8-G8)/G8</f>
        <v>-2.9832935560859187E-2</v>
      </c>
      <c r="J8" s="20">
        <f t="shared" ref="J8:J33" si="2">SUM(H8-E8)/E8</f>
        <v>-0.11726384364820847</v>
      </c>
      <c r="K8" s="20">
        <f t="shared" ref="K8:K33" si="3">SUM(H8-C8)/C8</f>
        <v>-0.17503805175038051</v>
      </c>
    </row>
    <row r="9" spans="1:11" x14ac:dyDescent="0.3">
      <c r="A9" s="56"/>
      <c r="B9" s="12" t="s">
        <v>40</v>
      </c>
      <c r="C9" s="36">
        <v>4128</v>
      </c>
      <c r="D9" s="36">
        <v>4517</v>
      </c>
      <c r="E9" s="36">
        <v>4665</v>
      </c>
      <c r="F9" s="36">
        <v>4483</v>
      </c>
      <c r="G9" s="36">
        <v>4199</v>
      </c>
      <c r="H9" s="36">
        <v>3433</v>
      </c>
      <c r="I9" s="20">
        <f t="shared" si="1"/>
        <v>-0.18242438675875208</v>
      </c>
      <c r="J9" s="20">
        <f t="shared" si="2"/>
        <v>-0.26409431939978562</v>
      </c>
      <c r="K9" s="20">
        <f t="shared" si="3"/>
        <v>-0.16836240310077519</v>
      </c>
    </row>
    <row r="10" spans="1:11" x14ac:dyDescent="0.3">
      <c r="A10" s="56"/>
      <c r="B10" s="12" t="s">
        <v>41</v>
      </c>
      <c r="C10" s="36">
        <v>1107</v>
      </c>
      <c r="D10" s="36">
        <v>1185</v>
      </c>
      <c r="E10" s="36">
        <v>1094</v>
      </c>
      <c r="F10" s="36">
        <v>1093</v>
      </c>
      <c r="G10" s="36">
        <v>1060</v>
      </c>
      <c r="H10" s="36">
        <v>1148</v>
      </c>
      <c r="I10" s="20">
        <f t="shared" si="1"/>
        <v>8.3018867924528297E-2</v>
      </c>
      <c r="J10" s="20">
        <f t="shared" si="2"/>
        <v>4.9360146252285193E-2</v>
      </c>
      <c r="K10" s="20">
        <f t="shared" si="3"/>
        <v>3.7037037037037035E-2</v>
      </c>
    </row>
    <row r="11" spans="1:11" x14ac:dyDescent="0.3">
      <c r="A11" s="56"/>
      <c r="B11" s="12" t="s">
        <v>42</v>
      </c>
      <c r="C11" s="36">
        <v>1535</v>
      </c>
      <c r="D11" s="36">
        <v>1455</v>
      </c>
      <c r="E11" s="36">
        <v>1452</v>
      </c>
      <c r="F11" s="36">
        <v>1522</v>
      </c>
      <c r="G11" s="36">
        <v>1508</v>
      </c>
      <c r="H11" s="36">
        <v>1565</v>
      </c>
      <c r="I11" s="20">
        <f t="shared" si="1"/>
        <v>3.7798408488063658E-2</v>
      </c>
      <c r="J11" s="20">
        <f t="shared" si="2"/>
        <v>7.7823691460055092E-2</v>
      </c>
      <c r="K11" s="20">
        <f t="shared" si="3"/>
        <v>1.9543973941368076E-2</v>
      </c>
    </row>
    <row r="12" spans="1:11" x14ac:dyDescent="0.3">
      <c r="A12" s="56"/>
      <c r="B12" s="12" t="s">
        <v>67</v>
      </c>
      <c r="C12" s="36">
        <v>16992</v>
      </c>
      <c r="D12" s="36">
        <v>16587</v>
      </c>
      <c r="E12" s="38">
        <v>14771</v>
      </c>
      <c r="F12" s="36">
        <v>16430</v>
      </c>
      <c r="G12" s="36">
        <v>13504</v>
      </c>
      <c r="H12" s="36">
        <v>12097</v>
      </c>
      <c r="I12" s="20">
        <f t="shared" si="1"/>
        <v>-0.10419135071090048</v>
      </c>
      <c r="J12" s="20">
        <f t="shared" si="2"/>
        <v>-0.18103039740031143</v>
      </c>
      <c r="K12" s="20">
        <f t="shared" si="3"/>
        <v>-0.28807674199623351</v>
      </c>
    </row>
    <row r="13" spans="1:11" x14ac:dyDescent="0.3">
      <c r="A13" s="56"/>
      <c r="B13" s="12" t="s">
        <v>43</v>
      </c>
      <c r="C13" s="36">
        <v>277</v>
      </c>
      <c r="D13" s="36">
        <v>275</v>
      </c>
      <c r="E13" s="36">
        <v>324</v>
      </c>
      <c r="F13" s="36">
        <v>288</v>
      </c>
      <c r="G13" s="36">
        <v>270</v>
      </c>
      <c r="H13" s="36">
        <v>277</v>
      </c>
      <c r="I13" s="20">
        <f t="shared" si="1"/>
        <v>2.5925925925925925E-2</v>
      </c>
      <c r="J13" s="20">
        <f t="shared" si="2"/>
        <v>-0.14506172839506173</v>
      </c>
      <c r="K13" s="20">
        <f t="shared" si="3"/>
        <v>0</v>
      </c>
    </row>
    <row r="14" spans="1:11" x14ac:dyDescent="0.3">
      <c r="A14" s="56"/>
      <c r="B14" s="12" t="s">
        <v>44</v>
      </c>
      <c r="C14" s="36">
        <v>843</v>
      </c>
      <c r="D14" s="36">
        <v>971</v>
      </c>
      <c r="E14" s="36">
        <v>1066</v>
      </c>
      <c r="F14" s="36">
        <v>1095</v>
      </c>
      <c r="G14" s="36">
        <v>1134</v>
      </c>
      <c r="H14" s="36">
        <v>1068</v>
      </c>
      <c r="I14" s="20">
        <f t="shared" si="1"/>
        <v>-5.8201058201058198E-2</v>
      </c>
      <c r="J14" s="20">
        <f t="shared" si="2"/>
        <v>1.876172607879925E-3</v>
      </c>
      <c r="K14" s="20">
        <f t="shared" si="3"/>
        <v>0.2669039145907473</v>
      </c>
    </row>
    <row r="15" spans="1:11" x14ac:dyDescent="0.3">
      <c r="A15" s="56"/>
      <c r="B15" s="12" t="s">
        <v>45</v>
      </c>
      <c r="C15" s="36">
        <v>4649</v>
      </c>
      <c r="D15" s="36">
        <v>4215</v>
      </c>
      <c r="E15" s="36">
        <v>3688</v>
      </c>
      <c r="F15" s="36">
        <v>3569</v>
      </c>
      <c r="G15" s="36">
        <v>3359</v>
      </c>
      <c r="H15" s="36">
        <v>1729</v>
      </c>
      <c r="I15" s="20">
        <f>((SUM(H15:H16)-SUM(G15:G16)))/SUM(G15:G16)</f>
        <v>-4.4358440011908307E-2</v>
      </c>
      <c r="J15" s="20">
        <f>((SUM(H15:H16)-SUM(E15:E16)))/SUM(E15:E16)</f>
        <v>-0.12960954446854664</v>
      </c>
      <c r="K15" s="20">
        <f>((SUM(H15:H16)-SUM(C15:C16)))/SUM(C15:C16)</f>
        <v>-0.30952893095289308</v>
      </c>
    </row>
    <row r="16" spans="1:11" x14ac:dyDescent="0.3">
      <c r="A16" s="56"/>
      <c r="B16" s="12" t="s">
        <v>71</v>
      </c>
      <c r="C16" s="36"/>
      <c r="D16" s="36"/>
      <c r="E16" s="36"/>
      <c r="F16" s="36"/>
      <c r="G16" s="36"/>
      <c r="H16" s="36">
        <v>1481</v>
      </c>
      <c r="I16" s="20"/>
      <c r="J16" s="20"/>
      <c r="K16" s="20"/>
    </row>
    <row r="17" spans="1:13" x14ac:dyDescent="0.3">
      <c r="A17" s="56"/>
      <c r="B17" s="12" t="s">
        <v>46</v>
      </c>
      <c r="C17" s="36">
        <v>2274</v>
      </c>
      <c r="D17" s="36">
        <v>2006</v>
      </c>
      <c r="E17" s="36">
        <v>1958</v>
      </c>
      <c r="F17" s="36">
        <v>1821</v>
      </c>
      <c r="G17" s="36">
        <v>2112</v>
      </c>
      <c r="H17" s="36">
        <v>2111</v>
      </c>
      <c r="I17" s="20">
        <f t="shared" si="1"/>
        <v>-4.734848484848485E-4</v>
      </c>
      <c r="J17" s="20">
        <f t="shared" si="2"/>
        <v>7.8140960163432069E-2</v>
      </c>
      <c r="K17" s="20">
        <f t="shared" si="3"/>
        <v>-7.1679859278803867E-2</v>
      </c>
    </row>
    <row r="18" spans="1:13" x14ac:dyDescent="0.3">
      <c r="A18" s="56"/>
      <c r="B18" s="12" t="s">
        <v>47</v>
      </c>
      <c r="C18" s="36">
        <v>1997</v>
      </c>
      <c r="D18" s="36">
        <v>1819</v>
      </c>
      <c r="E18" s="38">
        <v>1713</v>
      </c>
      <c r="F18" s="36">
        <v>1526</v>
      </c>
      <c r="G18" s="36">
        <v>1390</v>
      </c>
      <c r="H18" s="36">
        <v>1290</v>
      </c>
      <c r="I18" s="20">
        <f t="shared" si="1"/>
        <v>-7.1942446043165464E-2</v>
      </c>
      <c r="J18" s="20">
        <f t="shared" si="2"/>
        <v>-0.2469352014010508</v>
      </c>
      <c r="K18" s="20">
        <f t="shared" si="3"/>
        <v>-0.35403104656985479</v>
      </c>
    </row>
    <row r="19" spans="1:13" x14ac:dyDescent="0.3">
      <c r="A19" s="56"/>
      <c r="B19" s="12" t="s">
        <v>48</v>
      </c>
      <c r="C19" s="36">
        <v>1230</v>
      </c>
      <c r="D19" s="36">
        <v>1169</v>
      </c>
      <c r="E19" s="36">
        <v>1167</v>
      </c>
      <c r="F19" s="36">
        <v>1103</v>
      </c>
      <c r="G19" s="36">
        <v>972</v>
      </c>
      <c r="H19" s="36">
        <v>874</v>
      </c>
      <c r="I19" s="20">
        <f t="shared" si="1"/>
        <v>-0.10082304526748971</v>
      </c>
      <c r="J19" s="20">
        <f t="shared" si="2"/>
        <v>-0.25107112253641817</v>
      </c>
      <c r="K19" s="20">
        <f t="shared" si="3"/>
        <v>-0.28943089430894309</v>
      </c>
    </row>
    <row r="20" spans="1:13" x14ac:dyDescent="0.3">
      <c r="A20" s="56"/>
      <c r="B20" s="12" t="s">
        <v>49</v>
      </c>
      <c r="C20" s="36">
        <v>12213</v>
      </c>
      <c r="D20" s="36">
        <v>12151</v>
      </c>
      <c r="E20" s="36">
        <v>11584</v>
      </c>
      <c r="F20" s="36">
        <v>10749</v>
      </c>
      <c r="G20" s="36">
        <v>10010</v>
      </c>
      <c r="H20" s="36">
        <v>9473</v>
      </c>
      <c r="I20" s="20">
        <f t="shared" si="1"/>
        <v>-5.3646353646353645E-2</v>
      </c>
      <c r="J20" s="20">
        <f t="shared" si="2"/>
        <v>-0.18223411602209943</v>
      </c>
      <c r="K20" s="20">
        <f t="shared" si="3"/>
        <v>-0.22435110128551544</v>
      </c>
    </row>
    <row r="21" spans="1:13" x14ac:dyDescent="0.3">
      <c r="A21" s="56"/>
      <c r="B21" s="12" t="s">
        <v>50</v>
      </c>
      <c r="C21" s="36">
        <v>5033</v>
      </c>
      <c r="D21" s="36">
        <v>5931</v>
      </c>
      <c r="E21" s="36">
        <v>6414</v>
      </c>
      <c r="F21" s="36">
        <v>6828</v>
      </c>
      <c r="G21" s="36">
        <v>7689</v>
      </c>
      <c r="H21" s="36">
        <v>9139</v>
      </c>
      <c r="I21" s="20">
        <f t="shared" si="1"/>
        <v>0.18858108986864353</v>
      </c>
      <c r="J21" s="20">
        <f t="shared" si="2"/>
        <v>0.42485188649828498</v>
      </c>
      <c r="K21" s="20">
        <f t="shared" si="3"/>
        <v>0.81581561692827342</v>
      </c>
    </row>
    <row r="22" spans="1:13" x14ac:dyDescent="0.3">
      <c r="A22" s="56"/>
      <c r="B22" s="12" t="s">
        <v>51</v>
      </c>
      <c r="C22" s="36">
        <v>5345</v>
      </c>
      <c r="D22" s="36">
        <v>5321</v>
      </c>
      <c r="E22" s="36">
        <v>5275</v>
      </c>
      <c r="F22" s="36">
        <v>5732</v>
      </c>
      <c r="G22" s="36">
        <v>5488</v>
      </c>
      <c r="H22" s="36">
        <v>5313</v>
      </c>
      <c r="I22" s="20">
        <f t="shared" si="1"/>
        <v>-3.1887755102040817E-2</v>
      </c>
      <c r="J22" s="20">
        <f t="shared" si="2"/>
        <v>7.2037914691943129E-3</v>
      </c>
      <c r="K22" s="20">
        <f t="shared" si="3"/>
        <v>-5.9869036482694104E-3</v>
      </c>
    </row>
    <row r="23" spans="1:13" x14ac:dyDescent="0.3">
      <c r="A23" s="56"/>
      <c r="B23" s="12" t="s">
        <v>52</v>
      </c>
      <c r="C23" s="36">
        <v>1724</v>
      </c>
      <c r="D23" s="36">
        <v>1550</v>
      </c>
      <c r="E23" s="36">
        <v>1728</v>
      </c>
      <c r="F23" s="36">
        <v>1808</v>
      </c>
      <c r="G23" s="36">
        <v>1820</v>
      </c>
      <c r="H23" s="36">
        <v>1869</v>
      </c>
      <c r="I23" s="20">
        <f t="shared" si="1"/>
        <v>2.6923076923076925E-2</v>
      </c>
      <c r="J23" s="20">
        <f t="shared" si="2"/>
        <v>8.1597222222222224E-2</v>
      </c>
      <c r="K23" s="20">
        <f t="shared" si="3"/>
        <v>8.4106728538283063E-2</v>
      </c>
    </row>
    <row r="24" spans="1:13" x14ac:dyDescent="0.3">
      <c r="A24" s="56"/>
      <c r="B24" s="12" t="s">
        <v>53</v>
      </c>
      <c r="C24" s="36">
        <v>11370</v>
      </c>
      <c r="D24" s="36">
        <v>10263</v>
      </c>
      <c r="E24" s="36">
        <v>11762</v>
      </c>
      <c r="F24" s="36">
        <v>10866</v>
      </c>
      <c r="G24" s="36">
        <v>10795</v>
      </c>
      <c r="H24" s="36">
        <v>11243</v>
      </c>
      <c r="I24" s="20">
        <f t="shared" ref="I24" si="4">SUM(H24-G24)/G24</f>
        <v>4.1500694766095414E-2</v>
      </c>
      <c r="J24" s="20">
        <f t="shared" ref="J24" si="5">SUM(H24-E24)/E24</f>
        <v>-4.4125148784220372E-2</v>
      </c>
      <c r="K24" s="20">
        <f t="shared" ref="K24" si="6">SUM(H24-C24)/C24</f>
        <v>-1.1169744942832014E-2</v>
      </c>
    </row>
    <row r="25" spans="1:13" x14ac:dyDescent="0.3">
      <c r="A25" s="56"/>
      <c r="B25" s="12" t="s">
        <v>54</v>
      </c>
      <c r="C25" s="36">
        <v>2920</v>
      </c>
      <c r="D25" s="36">
        <v>3002</v>
      </c>
      <c r="E25" s="36">
        <v>2930</v>
      </c>
      <c r="F25" s="36">
        <v>2845</v>
      </c>
      <c r="G25" s="36">
        <v>3039</v>
      </c>
      <c r="H25" s="36">
        <v>3134</v>
      </c>
      <c r="I25" s="20">
        <f t="shared" si="1"/>
        <v>3.126028298782494E-2</v>
      </c>
      <c r="J25" s="20">
        <f t="shared" si="2"/>
        <v>6.9624573378839594E-2</v>
      </c>
      <c r="K25" s="20">
        <f t="shared" si="3"/>
        <v>7.3287671232876717E-2</v>
      </c>
      <c r="M25"/>
    </row>
    <row r="26" spans="1:13" x14ac:dyDescent="0.3">
      <c r="A26" s="56"/>
      <c r="B26" s="12" t="s">
        <v>69</v>
      </c>
      <c r="C26" s="36">
        <v>17341</v>
      </c>
      <c r="D26" s="36">
        <v>17052</v>
      </c>
      <c r="E26" s="36">
        <v>17595</v>
      </c>
      <c r="F26" s="36">
        <v>16485</v>
      </c>
      <c r="G26" s="36">
        <v>14458</v>
      </c>
      <c r="H26" s="36">
        <v>14438</v>
      </c>
      <c r="I26" s="20">
        <f t="shared" si="1"/>
        <v>-1.3833171946327292E-3</v>
      </c>
      <c r="J26" s="20">
        <f t="shared" si="2"/>
        <v>-0.17942597328786586</v>
      </c>
      <c r="K26" s="20">
        <f t="shared" si="3"/>
        <v>-0.16740672394902253</v>
      </c>
      <c r="M26"/>
    </row>
    <row r="27" spans="1:13" x14ac:dyDescent="0.3">
      <c r="A27" s="56"/>
      <c r="B27" s="12" t="s">
        <v>55</v>
      </c>
      <c r="C27" s="52">
        <v>3751</v>
      </c>
      <c r="D27" s="52">
        <v>3696</v>
      </c>
      <c r="E27" s="52">
        <v>3684</v>
      </c>
      <c r="F27" s="52">
        <v>3656</v>
      </c>
      <c r="G27" s="52">
        <v>3551</v>
      </c>
      <c r="H27" s="33">
        <v>3325</v>
      </c>
      <c r="I27" s="20">
        <f t="shared" si="1"/>
        <v>-6.3644043931286962E-2</v>
      </c>
      <c r="J27" s="20">
        <f t="shared" si="2"/>
        <v>-9.7448425624321391E-2</v>
      </c>
      <c r="K27" s="20">
        <f t="shared" si="3"/>
        <v>-0.11356971474273526</v>
      </c>
      <c r="M27"/>
    </row>
    <row r="28" spans="1:13" x14ac:dyDescent="0.3">
      <c r="A28" s="56"/>
      <c r="B28" s="12" t="s">
        <v>56</v>
      </c>
      <c r="C28" s="36">
        <v>833</v>
      </c>
      <c r="D28" s="36">
        <v>862</v>
      </c>
      <c r="E28" s="36">
        <v>893</v>
      </c>
      <c r="F28" s="36">
        <v>949</v>
      </c>
      <c r="G28" s="36">
        <v>862</v>
      </c>
      <c r="H28" s="36">
        <v>756</v>
      </c>
      <c r="I28" s="20">
        <f t="shared" si="1"/>
        <v>-0.12296983758700696</v>
      </c>
      <c r="J28" s="20">
        <f t="shared" si="2"/>
        <v>-0.1534154535274356</v>
      </c>
      <c r="K28" s="20">
        <f t="shared" si="3"/>
        <v>-9.2436974789915971E-2</v>
      </c>
    </row>
    <row r="29" spans="1:13" x14ac:dyDescent="0.3">
      <c r="A29" s="56"/>
      <c r="B29" s="12" t="s">
        <v>57</v>
      </c>
      <c r="C29" s="36">
        <v>14032</v>
      </c>
      <c r="D29" s="36">
        <v>14348</v>
      </c>
      <c r="E29" s="36">
        <v>14688</v>
      </c>
      <c r="F29" s="36">
        <v>15047</v>
      </c>
      <c r="G29" s="36">
        <v>15303</v>
      </c>
      <c r="H29" s="36">
        <v>15852</v>
      </c>
      <c r="I29" s="20">
        <f t="shared" si="1"/>
        <v>3.5875318564987255E-2</v>
      </c>
      <c r="J29" s="20">
        <f t="shared" si="2"/>
        <v>7.9248366013071891E-2</v>
      </c>
      <c r="K29" s="20">
        <f t="shared" si="3"/>
        <v>0.12970353477765109</v>
      </c>
    </row>
    <row r="30" spans="1:13" x14ac:dyDescent="0.3">
      <c r="A30" s="56"/>
      <c r="B30" s="12" t="s">
        <v>58</v>
      </c>
      <c r="C30" s="36">
        <v>18005</v>
      </c>
      <c r="D30" s="36">
        <v>16893</v>
      </c>
      <c r="E30" s="36">
        <v>15302</v>
      </c>
      <c r="F30" s="36">
        <v>14224</v>
      </c>
      <c r="G30" s="36">
        <v>12883</v>
      </c>
      <c r="H30" s="36">
        <v>11638</v>
      </c>
      <c r="I30" s="20">
        <f t="shared" si="1"/>
        <v>-9.6638981603663743E-2</v>
      </c>
      <c r="J30" s="20">
        <f t="shared" si="2"/>
        <v>-0.23944582407528428</v>
      </c>
      <c r="K30" s="20">
        <f t="shared" si="3"/>
        <v>-0.35362399333518468</v>
      </c>
    </row>
    <row r="31" spans="1:13" x14ac:dyDescent="0.3">
      <c r="A31" s="56"/>
      <c r="B31" s="12" t="s">
        <v>59</v>
      </c>
      <c r="C31" s="36">
        <v>1039</v>
      </c>
      <c r="D31" s="36">
        <v>944</v>
      </c>
      <c r="E31" s="36">
        <v>930</v>
      </c>
      <c r="F31" s="36">
        <v>856</v>
      </c>
      <c r="G31" s="36">
        <v>767</v>
      </c>
      <c r="H31" s="36">
        <v>717</v>
      </c>
      <c r="I31" s="20">
        <f t="shared" si="1"/>
        <v>-6.51890482398957E-2</v>
      </c>
      <c r="J31" s="20">
        <f t="shared" si="2"/>
        <v>-0.22903225806451613</v>
      </c>
      <c r="K31" s="20">
        <f t="shared" si="3"/>
        <v>-0.30991337824831566</v>
      </c>
    </row>
    <row r="32" spans="1:13" x14ac:dyDescent="0.3">
      <c r="A32" s="56"/>
      <c r="B32" s="12" t="s">
        <v>60</v>
      </c>
      <c r="C32" s="36">
        <v>1043</v>
      </c>
      <c r="D32" s="36">
        <v>1060</v>
      </c>
      <c r="E32" s="36">
        <v>1063</v>
      </c>
      <c r="F32" s="36">
        <v>997</v>
      </c>
      <c r="G32" s="36">
        <v>933</v>
      </c>
      <c r="H32" s="36">
        <v>808</v>
      </c>
      <c r="I32" s="20">
        <f t="shared" si="1"/>
        <v>-0.13397642015005359</v>
      </c>
      <c r="J32" s="20">
        <f t="shared" si="2"/>
        <v>-0.2398871119473189</v>
      </c>
      <c r="K32" s="20">
        <f t="shared" si="3"/>
        <v>-0.22531160115052731</v>
      </c>
    </row>
    <row r="33" spans="1:11" x14ac:dyDescent="0.3">
      <c r="A33" s="56"/>
      <c r="B33" s="12" t="s">
        <v>61</v>
      </c>
      <c r="C33" s="36">
        <v>2142</v>
      </c>
      <c r="D33" s="36">
        <v>2042</v>
      </c>
      <c r="E33" s="39">
        <v>2172</v>
      </c>
      <c r="F33" s="39">
        <v>2076</v>
      </c>
      <c r="G33" s="39">
        <v>2212</v>
      </c>
      <c r="H33" s="39">
        <v>2240</v>
      </c>
      <c r="I33" s="20">
        <f t="shared" si="1"/>
        <v>1.2658227848101266E-2</v>
      </c>
      <c r="J33" s="20">
        <f t="shared" si="2"/>
        <v>3.1307550644567222E-2</v>
      </c>
      <c r="K33" s="20">
        <f t="shared" si="3"/>
        <v>4.5751633986928102E-2</v>
      </c>
    </row>
    <row r="34" spans="1:11" x14ac:dyDescent="0.3">
      <c r="A34" s="56"/>
      <c r="B34" s="12" t="s">
        <v>16</v>
      </c>
      <c r="C34" s="50">
        <f t="shared" ref="C34:H34" si="7">SUM(C8:C33)</f>
        <v>133794</v>
      </c>
      <c r="D34" s="50">
        <f t="shared" si="7"/>
        <v>131221</v>
      </c>
      <c r="E34" s="50">
        <f t="shared" si="7"/>
        <v>129760</v>
      </c>
      <c r="F34" s="50">
        <f t="shared" si="7"/>
        <v>127758</v>
      </c>
      <c r="G34" s="50">
        <f t="shared" si="7"/>
        <v>120994</v>
      </c>
      <c r="H34" s="50">
        <f t="shared" si="7"/>
        <v>118644</v>
      </c>
      <c r="I34" s="20">
        <f t="shared" ref="I34" si="8">SUM(H34-G34)/G34</f>
        <v>-1.9422450700034712E-2</v>
      </c>
      <c r="J34" s="20">
        <f t="shared" ref="J34" si="9">SUM(H34-E34)/E34</f>
        <v>-8.5665844636251542E-2</v>
      </c>
      <c r="K34" s="20">
        <f t="shared" ref="K34" si="10">SUM(H34-C34)/C34</f>
        <v>-0.11323377729943047</v>
      </c>
    </row>
    <row r="35" spans="1:11" x14ac:dyDescent="0.3"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x14ac:dyDescent="0.3">
      <c r="B36" s="40" t="s">
        <v>62</v>
      </c>
      <c r="C36" s="50">
        <f>C34+C6</f>
        <v>134654</v>
      </c>
      <c r="D36" s="50">
        <f>D34+D6</f>
        <v>132059</v>
      </c>
      <c r="E36" s="50">
        <f>E34+E6</f>
        <v>130536</v>
      </c>
      <c r="F36" s="50">
        <f>F34+F6</f>
        <v>128666</v>
      </c>
      <c r="G36" s="50">
        <f>G34</f>
        <v>120994</v>
      </c>
      <c r="H36" s="50">
        <f>H34</f>
        <v>118644</v>
      </c>
      <c r="I36" s="20">
        <f t="shared" ref="I36" si="11">SUM(H36-G36)/G36</f>
        <v>-1.9422450700034712E-2</v>
      </c>
      <c r="J36" s="20">
        <f t="shared" ref="J36" si="12">SUM(H36-E36)/E36</f>
        <v>-9.1101305387019674E-2</v>
      </c>
      <c r="K36" s="20">
        <f t="shared" ref="K36" si="13">SUM(H36-C36)/C36</f>
        <v>-0.11889732202533902</v>
      </c>
    </row>
    <row r="37" spans="1:11" x14ac:dyDescent="0.3"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x14ac:dyDescent="0.3">
      <c r="B38" s="40" t="s">
        <v>63</v>
      </c>
      <c r="C38" s="50">
        <f>SUM('PUB HCT'!C36+C36)</f>
        <v>389385</v>
      </c>
      <c r="D38" s="50">
        <f>SUM('PUB HCT'!D36+D36)</f>
        <v>384968</v>
      </c>
      <c r="E38" s="50">
        <f>SUM('PUB HCT'!E36+E36)</f>
        <v>378636</v>
      </c>
      <c r="F38" s="50">
        <f>SUM('PUB HCT'!F36+F36)</f>
        <v>375665</v>
      </c>
      <c r="G38" s="50">
        <f>SUM('PUB HCT'!G36+G36)</f>
        <v>358414</v>
      </c>
      <c r="H38" s="50">
        <f>SUM('PUB HCT'!H36+H36)</f>
        <v>350323</v>
      </c>
      <c r="I38" s="20">
        <f t="shared" ref="I38" si="14">SUM(H38-G38)/G38</f>
        <v>-2.2574453006857991E-2</v>
      </c>
      <c r="J38" s="20">
        <f t="shared" ref="J38" si="15">SUM(H38-E38)/E38</f>
        <v>-7.4776302306172687E-2</v>
      </c>
      <c r="K38" s="20">
        <f t="shared" ref="K38" si="16">SUM(H38-C38)/C38</f>
        <v>-0.10031716681433543</v>
      </c>
    </row>
    <row r="40" spans="1:11" x14ac:dyDescent="0.3">
      <c r="B40" s="41" t="s">
        <v>64</v>
      </c>
    </row>
    <row r="41" spans="1:11" x14ac:dyDescent="0.3">
      <c r="B41" s="41" t="s">
        <v>66</v>
      </c>
    </row>
    <row r="42" spans="1:11" x14ac:dyDescent="0.3">
      <c r="B42" s="41" t="s">
        <v>68</v>
      </c>
    </row>
    <row r="43" spans="1:11" x14ac:dyDescent="0.3">
      <c r="B43" s="41" t="s">
        <v>70</v>
      </c>
    </row>
    <row r="44" spans="1:11" x14ac:dyDescent="0.3">
      <c r="B44" s="41"/>
    </row>
  </sheetData>
  <mergeCells count="4">
    <mergeCell ref="C1:H1"/>
    <mergeCell ref="C2:G2"/>
    <mergeCell ref="A5:A6"/>
    <mergeCell ref="A8:A34"/>
  </mergeCells>
  <pageMargins left="0.7" right="0.7" top="0.75" bottom="0.75" header="0.3" footer="0.3"/>
  <pageSetup scale="67" orientation="landscape" r:id="rId1"/>
  <ignoredErrors>
    <ignoredError sqref="I15:K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H24" sqref="H24"/>
    </sheetView>
  </sheetViews>
  <sheetFormatPr defaultRowHeight="16.5" x14ac:dyDescent="0.3"/>
  <cols>
    <col min="1" max="1" width="10.7109375" style="34" customWidth="1"/>
    <col min="2" max="2" width="48.7109375" style="34" customWidth="1"/>
    <col min="3" max="11" width="11.7109375" style="34" customWidth="1"/>
    <col min="12" max="16384" width="9.140625" style="34"/>
  </cols>
  <sheetData>
    <row r="1" spans="1:11" x14ac:dyDescent="0.3">
      <c r="A1" s="28"/>
      <c r="B1" s="28"/>
      <c r="C1" s="54" t="s">
        <v>73</v>
      </c>
      <c r="D1" s="54"/>
      <c r="E1" s="54"/>
      <c r="F1" s="54"/>
      <c r="G1" s="54"/>
      <c r="H1" s="54"/>
      <c r="I1" s="28"/>
      <c r="J1" s="28"/>
      <c r="K1" s="28"/>
    </row>
    <row r="2" spans="1:11" x14ac:dyDescent="0.3">
      <c r="A2" s="28"/>
      <c r="B2" s="28"/>
      <c r="C2" s="54" t="s">
        <v>35</v>
      </c>
      <c r="D2" s="54"/>
      <c r="E2" s="54"/>
      <c r="F2" s="54"/>
      <c r="G2" s="54"/>
      <c r="H2" s="28"/>
      <c r="I2" s="28"/>
      <c r="J2" s="28"/>
      <c r="K2" s="28"/>
    </row>
    <row r="4" spans="1:11" s="44" customFormat="1" ht="30" x14ac:dyDescent="0.3">
      <c r="A4" s="42"/>
      <c r="B4" s="42"/>
      <c r="C4" s="43">
        <v>2013</v>
      </c>
      <c r="D4" s="43">
        <v>2014</v>
      </c>
      <c r="E4" s="43">
        <v>2015</v>
      </c>
      <c r="F4" s="43">
        <v>2016</v>
      </c>
      <c r="G4" s="43">
        <v>2017</v>
      </c>
      <c r="H4" s="43">
        <v>2018</v>
      </c>
      <c r="I4" s="25" t="s">
        <v>1</v>
      </c>
      <c r="J4" s="35" t="s">
        <v>2</v>
      </c>
      <c r="K4" s="25" t="s">
        <v>3</v>
      </c>
    </row>
    <row r="5" spans="1:11" x14ac:dyDescent="0.3">
      <c r="A5" s="53" t="s">
        <v>36</v>
      </c>
      <c r="B5" s="12" t="s">
        <v>37</v>
      </c>
      <c r="C5" s="52">
        <v>463</v>
      </c>
      <c r="D5" s="52">
        <v>489</v>
      </c>
      <c r="E5" s="52">
        <v>442</v>
      </c>
      <c r="F5" s="52">
        <v>480</v>
      </c>
      <c r="G5" s="46" t="s">
        <v>65</v>
      </c>
      <c r="H5" s="46" t="s">
        <v>65</v>
      </c>
      <c r="I5" s="46" t="s">
        <v>65</v>
      </c>
      <c r="J5" s="46" t="s">
        <v>65</v>
      </c>
      <c r="K5" s="46" t="s">
        <v>65</v>
      </c>
    </row>
    <row r="6" spans="1:11" x14ac:dyDescent="0.3">
      <c r="A6" s="53"/>
      <c r="B6" s="12" t="s">
        <v>16</v>
      </c>
      <c r="C6" s="50">
        <f t="shared" ref="C6:F6" si="0">C5</f>
        <v>463</v>
      </c>
      <c r="D6" s="50">
        <f t="shared" si="0"/>
        <v>489</v>
      </c>
      <c r="E6" s="50">
        <f t="shared" si="0"/>
        <v>442</v>
      </c>
      <c r="F6" s="50">
        <f t="shared" si="0"/>
        <v>480</v>
      </c>
      <c r="G6" s="46" t="s">
        <v>65</v>
      </c>
      <c r="H6" s="46" t="s">
        <v>65</v>
      </c>
      <c r="I6" s="46" t="s">
        <v>65</v>
      </c>
      <c r="J6" s="46" t="s">
        <v>65</v>
      </c>
      <c r="K6" s="46" t="s">
        <v>65</v>
      </c>
    </row>
    <row r="7" spans="1:11" x14ac:dyDescent="0.3">
      <c r="A7" s="11"/>
      <c r="B7" s="30"/>
      <c r="C7" s="52"/>
      <c r="D7" s="52"/>
      <c r="E7" s="52"/>
      <c r="F7" s="52"/>
      <c r="G7" s="52"/>
      <c r="H7" s="33"/>
      <c r="I7" s="20"/>
      <c r="J7" s="20"/>
      <c r="K7" s="20"/>
    </row>
    <row r="8" spans="1:11" ht="16.5" customHeight="1" x14ac:dyDescent="0.3">
      <c r="A8" s="55" t="s">
        <v>38</v>
      </c>
      <c r="B8" s="12" t="s">
        <v>39</v>
      </c>
      <c r="C8" s="52">
        <v>1523</v>
      </c>
      <c r="D8" s="52">
        <v>1511</v>
      </c>
      <c r="E8" s="45">
        <v>1485</v>
      </c>
      <c r="F8" s="45">
        <v>1390</v>
      </c>
      <c r="G8" s="45">
        <v>1366</v>
      </c>
      <c r="H8" s="45">
        <v>1330</v>
      </c>
      <c r="I8" s="20">
        <f t="shared" ref="I8:I33" si="1">SUM(H8-G8)/G8</f>
        <v>-2.6354319180087848E-2</v>
      </c>
      <c r="J8" s="20">
        <f t="shared" ref="J8:J33" si="2">SUM(H8-E8)/E8</f>
        <v>-0.10437710437710437</v>
      </c>
      <c r="K8" s="20">
        <f t="shared" ref="K8:K33" si="3">SUM(H8-C8)/C8</f>
        <v>-0.12672357189757058</v>
      </c>
    </row>
    <row r="9" spans="1:11" x14ac:dyDescent="0.3">
      <c r="A9" s="56"/>
      <c r="B9" s="12" t="s">
        <v>40</v>
      </c>
      <c r="C9" s="52">
        <v>2022</v>
      </c>
      <c r="D9" s="52">
        <v>1806</v>
      </c>
      <c r="E9" s="52">
        <v>2184</v>
      </c>
      <c r="F9" s="52">
        <v>2062</v>
      </c>
      <c r="G9" s="52">
        <v>2493</v>
      </c>
      <c r="H9" s="52">
        <v>1814</v>
      </c>
      <c r="I9" s="20">
        <f t="shared" si="1"/>
        <v>-0.27236261532290412</v>
      </c>
      <c r="J9" s="20">
        <f t="shared" si="2"/>
        <v>-0.16941391941391942</v>
      </c>
      <c r="K9" s="20">
        <f t="shared" si="3"/>
        <v>-0.10286844708209693</v>
      </c>
    </row>
    <row r="10" spans="1:11" x14ac:dyDescent="0.3">
      <c r="A10" s="56"/>
      <c r="B10" s="12" t="s">
        <v>41</v>
      </c>
      <c r="C10" s="52">
        <v>1113</v>
      </c>
      <c r="D10" s="52">
        <v>1212</v>
      </c>
      <c r="E10" s="52">
        <v>1147</v>
      </c>
      <c r="F10" s="52">
        <v>1113</v>
      </c>
      <c r="G10" s="52">
        <v>1084</v>
      </c>
      <c r="H10" s="52">
        <v>1172</v>
      </c>
      <c r="I10" s="20">
        <f t="shared" si="1"/>
        <v>8.1180811808118078E-2</v>
      </c>
      <c r="J10" s="20">
        <f t="shared" si="2"/>
        <v>2.1795989537925022E-2</v>
      </c>
      <c r="K10" s="20">
        <f t="shared" si="3"/>
        <v>5.3009883198562445E-2</v>
      </c>
    </row>
    <row r="11" spans="1:11" x14ac:dyDescent="0.3">
      <c r="A11" s="56"/>
      <c r="B11" s="12" t="s">
        <v>42</v>
      </c>
      <c r="C11" s="52">
        <v>1751</v>
      </c>
      <c r="D11" s="52">
        <v>1610</v>
      </c>
      <c r="E11" s="52">
        <v>1595</v>
      </c>
      <c r="F11" s="52">
        <v>1716</v>
      </c>
      <c r="G11" s="52">
        <v>1660</v>
      </c>
      <c r="H11" s="33">
        <v>1718</v>
      </c>
      <c r="I11" s="20">
        <f t="shared" si="1"/>
        <v>3.4939759036144581E-2</v>
      </c>
      <c r="J11" s="20">
        <f t="shared" si="2"/>
        <v>7.711598746081505E-2</v>
      </c>
      <c r="K11" s="20">
        <f t="shared" si="3"/>
        <v>-1.8846373500856654E-2</v>
      </c>
    </row>
    <row r="12" spans="1:11" x14ac:dyDescent="0.3">
      <c r="A12" s="56"/>
      <c r="B12" s="12" t="s">
        <v>67</v>
      </c>
      <c r="C12" s="52">
        <v>11063</v>
      </c>
      <c r="D12" s="45">
        <v>11768</v>
      </c>
      <c r="E12" s="45">
        <v>10483</v>
      </c>
      <c r="F12" s="45">
        <v>9288</v>
      </c>
      <c r="G12" s="52">
        <v>7690</v>
      </c>
      <c r="H12" s="52">
        <v>6855</v>
      </c>
      <c r="I12" s="20">
        <f t="shared" si="1"/>
        <v>-0.10858257477243173</v>
      </c>
      <c r="J12" s="20">
        <f t="shared" si="2"/>
        <v>-0.34608413622054757</v>
      </c>
      <c r="K12" s="20">
        <f t="shared" si="3"/>
        <v>-0.38036698906264121</v>
      </c>
    </row>
    <row r="13" spans="1:11" x14ac:dyDescent="0.3">
      <c r="A13" s="56"/>
      <c r="B13" s="12" t="s">
        <v>43</v>
      </c>
      <c r="C13" s="52">
        <v>279</v>
      </c>
      <c r="D13" s="52">
        <v>277</v>
      </c>
      <c r="E13" s="52">
        <v>337</v>
      </c>
      <c r="F13" s="52">
        <v>295</v>
      </c>
      <c r="G13" s="52">
        <v>276</v>
      </c>
      <c r="H13" s="52">
        <v>282</v>
      </c>
      <c r="I13" s="20">
        <f t="shared" si="1"/>
        <v>2.1739130434782608E-2</v>
      </c>
      <c r="J13" s="20">
        <f t="shared" si="2"/>
        <v>-0.16320474777448071</v>
      </c>
      <c r="K13" s="20">
        <f t="shared" si="3"/>
        <v>1.0752688172043012E-2</v>
      </c>
    </row>
    <row r="14" spans="1:11" x14ac:dyDescent="0.3">
      <c r="A14" s="56"/>
      <c r="B14" s="12" t="s">
        <v>44</v>
      </c>
      <c r="C14" s="52">
        <v>823</v>
      </c>
      <c r="D14" s="52">
        <v>946</v>
      </c>
      <c r="E14" s="52">
        <v>1027</v>
      </c>
      <c r="F14" s="52">
        <v>1055</v>
      </c>
      <c r="G14" s="52">
        <v>1095</v>
      </c>
      <c r="H14" s="33">
        <v>1035</v>
      </c>
      <c r="I14" s="20">
        <f t="shared" si="1"/>
        <v>-5.4794520547945202E-2</v>
      </c>
      <c r="J14" s="20">
        <f t="shared" si="2"/>
        <v>7.7896786757546254E-3</v>
      </c>
      <c r="K14" s="20">
        <f t="shared" si="3"/>
        <v>0.25759416767922233</v>
      </c>
    </row>
    <row r="15" spans="1:11" x14ac:dyDescent="0.3">
      <c r="A15" s="56"/>
      <c r="B15" s="12" t="s">
        <v>45</v>
      </c>
      <c r="C15" s="52">
        <v>3573</v>
      </c>
      <c r="D15" s="52">
        <v>3274</v>
      </c>
      <c r="E15" s="52">
        <v>2837</v>
      </c>
      <c r="F15" s="52">
        <v>2811</v>
      </c>
      <c r="G15" s="52">
        <v>2812</v>
      </c>
      <c r="H15" s="33">
        <v>1599</v>
      </c>
      <c r="I15" s="20">
        <f>((SUM(H15:H16)-SUM(G15:G16)))/SUM(G15:G16)</f>
        <v>-6.4722617354196307E-2</v>
      </c>
      <c r="J15" s="20">
        <f>((SUM(H15:H16)-SUM(E15:E16)))/SUM(E15:E16)</f>
        <v>-7.2964399013041942E-2</v>
      </c>
      <c r="K15" s="20">
        <f>((SUM(H15:H16)-SUM(C15:C16)))/SUM(C15:C16)</f>
        <v>-0.26392387349566193</v>
      </c>
    </row>
    <row r="16" spans="1:11" x14ac:dyDescent="0.3">
      <c r="A16" s="56"/>
      <c r="B16" s="12" t="s">
        <v>71</v>
      </c>
      <c r="C16" s="52"/>
      <c r="D16" s="52"/>
      <c r="E16" s="52"/>
      <c r="F16" s="52"/>
      <c r="G16" s="52"/>
      <c r="H16" s="52">
        <v>1031</v>
      </c>
      <c r="I16" s="20"/>
      <c r="J16" s="20"/>
      <c r="K16" s="20"/>
    </row>
    <row r="17" spans="1:11" x14ac:dyDescent="0.3">
      <c r="A17" s="56"/>
      <c r="B17" s="12" t="s">
        <v>46</v>
      </c>
      <c r="C17" s="52">
        <v>2131</v>
      </c>
      <c r="D17" s="52">
        <v>1872</v>
      </c>
      <c r="E17" s="52">
        <v>1830</v>
      </c>
      <c r="F17" s="52">
        <v>1723</v>
      </c>
      <c r="G17" s="52">
        <v>1792</v>
      </c>
      <c r="H17" s="33">
        <v>1788</v>
      </c>
      <c r="I17" s="20">
        <f t="shared" si="1"/>
        <v>-2.232142857142857E-3</v>
      </c>
      <c r="J17" s="20">
        <f t="shared" si="2"/>
        <v>-2.2950819672131147E-2</v>
      </c>
      <c r="K17" s="20">
        <f t="shared" si="3"/>
        <v>-0.16095729704364148</v>
      </c>
    </row>
    <row r="18" spans="1:11" x14ac:dyDescent="0.3">
      <c r="A18" s="56"/>
      <c r="B18" s="12" t="s">
        <v>47</v>
      </c>
      <c r="C18" s="52">
        <v>1498</v>
      </c>
      <c r="D18" s="52">
        <v>1383</v>
      </c>
      <c r="E18" s="45">
        <v>1373</v>
      </c>
      <c r="F18" s="45">
        <v>1217</v>
      </c>
      <c r="G18" s="45">
        <v>1125</v>
      </c>
      <c r="H18" s="52">
        <v>1049</v>
      </c>
      <c r="I18" s="20">
        <f t="shared" si="1"/>
        <v>-6.7555555555555549E-2</v>
      </c>
      <c r="J18" s="20">
        <f t="shared" si="2"/>
        <v>-0.23597960670065549</v>
      </c>
      <c r="K18" s="20">
        <f t="shared" si="3"/>
        <v>-0.29973297730307075</v>
      </c>
    </row>
    <row r="19" spans="1:11" x14ac:dyDescent="0.3">
      <c r="A19" s="56"/>
      <c r="B19" s="12" t="s">
        <v>48</v>
      </c>
      <c r="C19" s="52">
        <v>988</v>
      </c>
      <c r="D19" s="52">
        <v>945</v>
      </c>
      <c r="E19" s="52">
        <v>944</v>
      </c>
      <c r="F19" s="52">
        <v>895</v>
      </c>
      <c r="G19" s="52">
        <v>834</v>
      </c>
      <c r="H19" s="52">
        <v>730</v>
      </c>
      <c r="I19" s="20">
        <f t="shared" si="1"/>
        <v>-0.12470023980815348</v>
      </c>
      <c r="J19" s="20">
        <f t="shared" si="2"/>
        <v>-0.22669491525423729</v>
      </c>
      <c r="K19" s="20">
        <f t="shared" si="3"/>
        <v>-0.26113360323886642</v>
      </c>
    </row>
    <row r="20" spans="1:11" x14ac:dyDescent="0.3">
      <c r="A20" s="56"/>
      <c r="B20" s="12" t="s">
        <v>49</v>
      </c>
      <c r="C20" s="52">
        <v>10436</v>
      </c>
      <c r="D20" s="52">
        <v>10407</v>
      </c>
      <c r="E20" s="52">
        <v>8952</v>
      </c>
      <c r="F20" s="52">
        <v>8372</v>
      </c>
      <c r="G20" s="52">
        <v>7797</v>
      </c>
      <c r="H20" s="33">
        <v>7465</v>
      </c>
      <c r="I20" s="20">
        <f t="shared" si="1"/>
        <v>-4.2580479671668593E-2</v>
      </c>
      <c r="J20" s="20">
        <f t="shared" si="2"/>
        <v>-0.16610813226094728</v>
      </c>
      <c r="K20" s="20">
        <f t="shared" si="3"/>
        <v>-0.28468761977769258</v>
      </c>
    </row>
    <row r="21" spans="1:11" x14ac:dyDescent="0.3">
      <c r="A21" s="56"/>
      <c r="B21" s="12" t="s">
        <v>50</v>
      </c>
      <c r="C21" s="52">
        <v>3474</v>
      </c>
      <c r="D21" s="52">
        <v>3942</v>
      </c>
      <c r="E21" s="52">
        <v>4201</v>
      </c>
      <c r="F21" s="52">
        <v>4605</v>
      </c>
      <c r="G21" s="52">
        <v>5245</v>
      </c>
      <c r="H21" s="33">
        <v>6150</v>
      </c>
      <c r="I21" s="20">
        <f t="shared" si="1"/>
        <v>0.17254528122020973</v>
      </c>
      <c r="J21" s="20">
        <f t="shared" si="2"/>
        <v>0.46393715781956679</v>
      </c>
      <c r="K21" s="20">
        <f t="shared" si="3"/>
        <v>0.77029360967184801</v>
      </c>
    </row>
    <row r="22" spans="1:11" x14ac:dyDescent="0.3">
      <c r="A22" s="56"/>
      <c r="B22" s="12" t="s">
        <v>51</v>
      </c>
      <c r="C22" s="52">
        <v>2958</v>
      </c>
      <c r="D22" s="52">
        <v>2846</v>
      </c>
      <c r="E22" s="52">
        <v>2784</v>
      </c>
      <c r="F22" s="52">
        <v>2978</v>
      </c>
      <c r="G22" s="52">
        <v>2839</v>
      </c>
      <c r="H22" s="52">
        <v>2872</v>
      </c>
      <c r="I22" s="20">
        <f t="shared" si="1"/>
        <v>1.1623811201127158E-2</v>
      </c>
      <c r="J22" s="20">
        <f t="shared" si="2"/>
        <v>3.1609195402298854E-2</v>
      </c>
      <c r="K22" s="20">
        <f t="shared" si="3"/>
        <v>-2.9073698444895199E-2</v>
      </c>
    </row>
    <row r="23" spans="1:11" x14ac:dyDescent="0.3">
      <c r="A23" s="56"/>
      <c r="B23" s="12" t="s">
        <v>52</v>
      </c>
      <c r="C23" s="52">
        <v>1408</v>
      </c>
      <c r="D23" s="52">
        <v>1417</v>
      </c>
      <c r="E23" s="52">
        <v>1490</v>
      </c>
      <c r="F23" s="52">
        <v>1481</v>
      </c>
      <c r="G23" s="52">
        <v>1495</v>
      </c>
      <c r="H23" s="33">
        <v>1544</v>
      </c>
      <c r="I23" s="20">
        <f t="shared" si="1"/>
        <v>3.2775919732441469E-2</v>
      </c>
      <c r="J23" s="20">
        <f t="shared" si="2"/>
        <v>3.6241610738255034E-2</v>
      </c>
      <c r="K23" s="20">
        <f t="shared" si="3"/>
        <v>9.6590909090909088E-2</v>
      </c>
    </row>
    <row r="24" spans="1:11" x14ac:dyDescent="0.3">
      <c r="A24" s="56"/>
      <c r="B24" s="12" t="s">
        <v>53</v>
      </c>
      <c r="C24" s="52">
        <v>4414</v>
      </c>
      <c r="D24" s="52">
        <v>4065</v>
      </c>
      <c r="E24" s="52">
        <v>6383</v>
      </c>
      <c r="F24" s="52">
        <v>5715</v>
      </c>
      <c r="G24" s="52">
        <v>5823</v>
      </c>
      <c r="H24" s="52">
        <v>6338</v>
      </c>
      <c r="I24" s="20">
        <f t="shared" ref="I24" si="4">SUM(H24-G24)/G24</f>
        <v>8.8442383651038986E-2</v>
      </c>
      <c r="J24" s="20">
        <f t="shared" ref="J24" si="5">SUM(H24-E24)/E24</f>
        <v>-7.0499765000783332E-3</v>
      </c>
      <c r="K24" s="20">
        <f t="shared" ref="K24" si="6">SUM(H24-C24)/C24</f>
        <v>0.43588581785228819</v>
      </c>
    </row>
    <row r="25" spans="1:11" x14ac:dyDescent="0.3">
      <c r="A25" s="56"/>
      <c r="B25" s="12" t="s">
        <v>54</v>
      </c>
      <c r="C25" s="52">
        <v>2365</v>
      </c>
      <c r="D25" s="52">
        <v>2377</v>
      </c>
      <c r="E25" s="52">
        <v>2391</v>
      </c>
      <c r="F25" s="52">
        <v>2311</v>
      </c>
      <c r="G25" s="52">
        <v>2415</v>
      </c>
      <c r="H25" s="33">
        <v>2439</v>
      </c>
      <c r="I25" s="20">
        <f t="shared" si="1"/>
        <v>9.9378881987577643E-3</v>
      </c>
      <c r="J25" s="20">
        <f t="shared" si="2"/>
        <v>2.0075282308657464E-2</v>
      </c>
      <c r="K25" s="20">
        <f t="shared" si="3"/>
        <v>3.1289640591966171E-2</v>
      </c>
    </row>
    <row r="26" spans="1:11" x14ac:dyDescent="0.3">
      <c r="A26" s="56"/>
      <c r="B26" s="12" t="s">
        <v>69</v>
      </c>
      <c r="C26" s="52">
        <v>11707</v>
      </c>
      <c r="D26" s="52">
        <v>11623</v>
      </c>
      <c r="E26" s="52">
        <v>12666</v>
      </c>
      <c r="F26" s="52">
        <v>11824</v>
      </c>
      <c r="G26" s="52">
        <v>11208</v>
      </c>
      <c r="H26" s="52">
        <v>11174</v>
      </c>
      <c r="I26" s="20">
        <f t="shared" si="1"/>
        <v>-3.0335474660956462E-3</v>
      </c>
      <c r="J26" s="20">
        <f t="shared" si="2"/>
        <v>-0.1177956734564977</v>
      </c>
      <c r="K26" s="20">
        <f t="shared" si="3"/>
        <v>-4.5528316391902281E-2</v>
      </c>
    </row>
    <row r="27" spans="1:11" x14ac:dyDescent="0.3">
      <c r="A27" s="56"/>
      <c r="B27" s="12" t="s">
        <v>55</v>
      </c>
      <c r="C27" s="52">
        <v>3004</v>
      </c>
      <c r="D27" s="52">
        <v>2998</v>
      </c>
      <c r="E27" s="52">
        <v>2927</v>
      </c>
      <c r="F27" s="52">
        <v>2876</v>
      </c>
      <c r="G27" s="52">
        <v>2797</v>
      </c>
      <c r="H27" s="33">
        <v>2702</v>
      </c>
      <c r="I27" s="20">
        <f t="shared" si="1"/>
        <v>-3.3964962459778335E-2</v>
      </c>
      <c r="J27" s="20">
        <f t="shared" si="2"/>
        <v>-7.6870515886573287E-2</v>
      </c>
      <c r="K27" s="20">
        <f t="shared" si="3"/>
        <v>-0.10053262316910785</v>
      </c>
    </row>
    <row r="28" spans="1:11" x14ac:dyDescent="0.3">
      <c r="A28" s="56"/>
      <c r="B28" s="12" t="s">
        <v>56</v>
      </c>
      <c r="C28" s="52">
        <v>696</v>
      </c>
      <c r="D28" s="52">
        <v>686</v>
      </c>
      <c r="E28" s="52">
        <v>780</v>
      </c>
      <c r="F28" s="52">
        <v>864</v>
      </c>
      <c r="G28" s="52">
        <v>798</v>
      </c>
      <c r="H28" s="52">
        <v>714</v>
      </c>
      <c r="I28" s="20">
        <f t="shared" si="1"/>
        <v>-0.10526315789473684</v>
      </c>
      <c r="J28" s="20">
        <f t="shared" si="2"/>
        <v>-8.461538461538462E-2</v>
      </c>
      <c r="K28" s="20">
        <f t="shared" si="3"/>
        <v>2.5862068965517241E-2</v>
      </c>
    </row>
    <row r="29" spans="1:11" x14ac:dyDescent="0.3">
      <c r="A29" s="56"/>
      <c r="B29" s="12" t="s">
        <v>57</v>
      </c>
      <c r="C29" s="52">
        <v>12945</v>
      </c>
      <c r="D29" s="52">
        <v>13320</v>
      </c>
      <c r="E29" s="52">
        <v>13795</v>
      </c>
      <c r="F29" s="52">
        <v>13966</v>
      </c>
      <c r="G29" s="52">
        <v>14296</v>
      </c>
      <c r="H29" s="52">
        <v>14825</v>
      </c>
      <c r="I29" s="20">
        <f t="shared" si="1"/>
        <v>3.7003357582540572E-2</v>
      </c>
      <c r="J29" s="20">
        <f t="shared" si="2"/>
        <v>7.4664733599130118E-2</v>
      </c>
      <c r="K29" s="20">
        <f t="shared" si="3"/>
        <v>0.14522981846272692</v>
      </c>
    </row>
    <row r="30" spans="1:11" x14ac:dyDescent="0.3">
      <c r="A30" s="56"/>
      <c r="B30" s="12" t="s">
        <v>58</v>
      </c>
      <c r="C30" s="52">
        <v>10435</v>
      </c>
      <c r="D30" s="52">
        <v>9837</v>
      </c>
      <c r="E30" s="52">
        <v>9133</v>
      </c>
      <c r="F30" s="52">
        <v>8519</v>
      </c>
      <c r="G30" s="52">
        <v>7848</v>
      </c>
      <c r="H30" s="33">
        <v>7158</v>
      </c>
      <c r="I30" s="20">
        <f t="shared" si="1"/>
        <v>-8.7920489296636081E-2</v>
      </c>
      <c r="J30" s="20">
        <f t="shared" si="2"/>
        <v>-0.21624876820321909</v>
      </c>
      <c r="K30" s="20">
        <f t="shared" si="3"/>
        <v>-0.31403929084810733</v>
      </c>
    </row>
    <row r="31" spans="1:11" x14ac:dyDescent="0.3">
      <c r="A31" s="56"/>
      <c r="B31" s="12" t="s">
        <v>59</v>
      </c>
      <c r="C31" s="52">
        <v>1059</v>
      </c>
      <c r="D31" s="52">
        <v>962</v>
      </c>
      <c r="E31" s="52">
        <v>939</v>
      </c>
      <c r="F31" s="52">
        <v>864</v>
      </c>
      <c r="G31" s="52">
        <v>757</v>
      </c>
      <c r="H31" s="33">
        <v>714</v>
      </c>
      <c r="I31" s="20">
        <f t="shared" si="1"/>
        <v>-5.6803170409511231E-2</v>
      </c>
      <c r="J31" s="20">
        <f t="shared" si="2"/>
        <v>-0.23961661341853036</v>
      </c>
      <c r="K31" s="20">
        <f t="shared" si="3"/>
        <v>-0.32577903682719545</v>
      </c>
    </row>
    <row r="32" spans="1:11" x14ac:dyDescent="0.3">
      <c r="A32" s="56"/>
      <c r="B32" s="12" t="s">
        <v>60</v>
      </c>
      <c r="C32" s="52">
        <v>1050</v>
      </c>
      <c r="D32" s="52">
        <v>1074</v>
      </c>
      <c r="E32" s="52">
        <v>1072</v>
      </c>
      <c r="F32" s="52">
        <v>1021</v>
      </c>
      <c r="G32" s="52">
        <v>950</v>
      </c>
      <c r="H32" s="33">
        <v>816</v>
      </c>
      <c r="I32" s="20">
        <f t="shared" si="1"/>
        <v>-0.14105263157894737</v>
      </c>
      <c r="J32" s="20">
        <f t="shared" si="2"/>
        <v>-0.23880597014925373</v>
      </c>
      <c r="K32" s="20">
        <f t="shared" si="3"/>
        <v>-0.22285714285714286</v>
      </c>
    </row>
    <row r="33" spans="1:11" x14ac:dyDescent="0.3">
      <c r="A33" s="56"/>
      <c r="B33" s="12" t="s">
        <v>61</v>
      </c>
      <c r="C33" s="52">
        <v>1513</v>
      </c>
      <c r="D33" s="52">
        <v>1423</v>
      </c>
      <c r="E33" s="52">
        <v>1465</v>
      </c>
      <c r="F33" s="52">
        <v>1416</v>
      </c>
      <c r="G33" s="52">
        <v>1459</v>
      </c>
      <c r="H33" s="33">
        <v>1445</v>
      </c>
      <c r="I33" s="20">
        <f t="shared" si="1"/>
        <v>-9.5956134338588076E-3</v>
      </c>
      <c r="J33" s="20">
        <f t="shared" si="2"/>
        <v>-1.3651877133105802E-2</v>
      </c>
      <c r="K33" s="20">
        <f t="shared" si="3"/>
        <v>-4.49438202247191E-2</v>
      </c>
    </row>
    <row r="34" spans="1:11" x14ac:dyDescent="0.3">
      <c r="A34" s="56"/>
      <c r="B34" s="12" t="s">
        <v>16</v>
      </c>
      <c r="C34" s="50">
        <f t="shared" ref="C34:G34" si="7">SUM(C8:C33)</f>
        <v>94228</v>
      </c>
      <c r="D34" s="50">
        <f t="shared" si="7"/>
        <v>93581</v>
      </c>
      <c r="E34" s="50">
        <f t="shared" si="7"/>
        <v>94220</v>
      </c>
      <c r="F34" s="50">
        <f t="shared" si="7"/>
        <v>90377</v>
      </c>
      <c r="G34" s="50">
        <f t="shared" si="7"/>
        <v>87954</v>
      </c>
      <c r="H34" s="50">
        <f t="shared" ref="H34" si="8">SUM(H8:H33)</f>
        <v>86759</v>
      </c>
      <c r="I34" s="20">
        <f t="shared" ref="I34" si="9">SUM(H34-G34)/G34</f>
        <v>-1.3586647565773017E-2</v>
      </c>
      <c r="J34" s="20">
        <f t="shared" ref="J34" si="10">SUM(H34-E34)/E34</f>
        <v>-7.918700912757376E-2</v>
      </c>
      <c r="K34" s="20">
        <f t="shared" ref="K34" si="11">SUM(H34-C34)/C34</f>
        <v>-7.9265186568748147E-2</v>
      </c>
    </row>
    <row r="35" spans="1:11" x14ac:dyDescent="0.3"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x14ac:dyDescent="0.3">
      <c r="B36" s="40" t="s">
        <v>62</v>
      </c>
      <c r="C36" s="50">
        <f>C34+C6</f>
        <v>94691</v>
      </c>
      <c r="D36" s="50">
        <f>D34+D6</f>
        <v>94070</v>
      </c>
      <c r="E36" s="50">
        <f>E34+E6</f>
        <v>94662</v>
      </c>
      <c r="F36" s="50">
        <f>F34+F6</f>
        <v>90857</v>
      </c>
      <c r="G36" s="50">
        <f>G34</f>
        <v>87954</v>
      </c>
      <c r="H36" s="50">
        <f>H34</f>
        <v>86759</v>
      </c>
      <c r="I36" s="20">
        <f t="shared" ref="I36" si="12">SUM(H36-G36)/G36</f>
        <v>-1.3586647565773017E-2</v>
      </c>
      <c r="J36" s="20">
        <f t="shared" ref="J36" si="13">SUM(H36-E36)/E36</f>
        <v>-8.3486509898375277E-2</v>
      </c>
      <c r="K36" s="20">
        <f t="shared" ref="K36" si="14">SUM(H36-C36)/C36</f>
        <v>-8.3767200684331133E-2</v>
      </c>
    </row>
    <row r="37" spans="1:11" x14ac:dyDescent="0.3"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x14ac:dyDescent="0.3">
      <c r="B38" s="40" t="s">
        <v>63</v>
      </c>
      <c r="C38" s="50">
        <f>'PUB FTE'!C36+C36</f>
        <v>280206</v>
      </c>
      <c r="D38" s="50">
        <f>'PUB FTE'!D36+D36</f>
        <v>278376</v>
      </c>
      <c r="E38" s="50">
        <f>'PUB FTE'!E36+E36</f>
        <v>275009</v>
      </c>
      <c r="F38" s="50">
        <f>'PUB FTE'!F36+F36</f>
        <v>268781.2</v>
      </c>
      <c r="G38" s="50">
        <f>'PUB FTE'!G36+G36</f>
        <v>259988</v>
      </c>
      <c r="H38" s="50">
        <f>'PUB FTE'!H36+H36</f>
        <v>253173</v>
      </c>
      <c r="I38" s="20">
        <f t="shared" ref="I38" si="15">SUM(H38-G38)/G38</f>
        <v>-2.6212748280689879E-2</v>
      </c>
      <c r="J38" s="20">
        <f t="shared" ref="J38" si="16">SUM(H38-E38)/E38</f>
        <v>-7.9401037784217976E-2</v>
      </c>
      <c r="K38" s="20">
        <f t="shared" ref="K38" si="17">SUM(H38-C38)/C38</f>
        <v>-9.6475450204492413E-2</v>
      </c>
    </row>
    <row r="40" spans="1:11" x14ac:dyDescent="0.3">
      <c r="B40" s="41" t="s">
        <v>64</v>
      </c>
      <c r="F40" s="28"/>
      <c r="G40" s="28"/>
      <c r="H40" s="28"/>
    </row>
    <row r="41" spans="1:11" x14ac:dyDescent="0.3">
      <c r="B41" s="41" t="s">
        <v>66</v>
      </c>
    </row>
    <row r="42" spans="1:11" x14ac:dyDescent="0.3">
      <c r="B42" s="41" t="s">
        <v>68</v>
      </c>
    </row>
    <row r="43" spans="1:11" x14ac:dyDescent="0.3">
      <c r="B43" s="41" t="s">
        <v>70</v>
      </c>
    </row>
    <row r="44" spans="1:11" x14ac:dyDescent="0.3">
      <c r="B44" s="41"/>
    </row>
  </sheetData>
  <mergeCells count="4">
    <mergeCell ref="C1:H1"/>
    <mergeCell ref="C2:G2"/>
    <mergeCell ref="A5:A6"/>
    <mergeCell ref="A8:A34"/>
  </mergeCells>
  <pageMargins left="0.7" right="0.7" top="0.75" bottom="0.75" header="0.3" footer="0.3"/>
  <pageSetup scale="67" orientation="landscape" r:id="rId1"/>
  <ignoredErrors>
    <ignoredError sqref="I15: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 HCT</vt:lpstr>
      <vt:lpstr>PUB FTE</vt:lpstr>
      <vt:lpstr>IND HCT</vt:lpstr>
      <vt:lpstr>IND FTE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kintzj1</dc:creator>
  <cp:lastModifiedBy>Kintzel, Jeremy</cp:lastModifiedBy>
  <cp:lastPrinted>2017-12-05T14:45:31Z</cp:lastPrinted>
  <dcterms:created xsi:type="dcterms:W3CDTF">2014-10-17T14:22:21Z</dcterms:created>
  <dcterms:modified xsi:type="dcterms:W3CDTF">2019-02-28T17:33:55Z</dcterms:modified>
</cp:coreProperties>
</file>