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500" yWindow="-90" windowWidth="11625" windowHeight="6360"/>
  </bookViews>
  <sheets>
    <sheet name="Table 2 - HS Freshmen by ACT In" sheetId="1" r:id="rId1"/>
  </sheets>
  <definedNames>
    <definedName name="_xlnm.Print_Area" localSheetId="0">'Table 2 - HS Freshmen by ACT In'!$A$1:$S$63</definedName>
  </definedNames>
  <calcPr calcId="125725"/>
</workbook>
</file>

<file path=xl/calcChain.xml><?xml version="1.0" encoding="utf-8"?>
<calcChain xmlns="http://schemas.openxmlformats.org/spreadsheetml/2006/main">
  <c r="K47" i="1"/>
  <c r="K46"/>
  <c r="K35"/>
  <c r="Q35" s="1"/>
  <c r="L47"/>
  <c r="K48"/>
  <c r="K49"/>
  <c r="K50"/>
  <c r="K51"/>
  <c r="K52"/>
  <c r="K53"/>
  <c r="K54"/>
  <c r="K55"/>
  <c r="K56"/>
  <c r="K57"/>
  <c r="O47"/>
  <c r="Q47"/>
  <c r="K21"/>
  <c r="D22"/>
  <c r="D58"/>
  <c r="K18"/>
  <c r="K9"/>
  <c r="K10"/>
  <c r="K11"/>
  <c r="K12"/>
  <c r="K14"/>
  <c r="K15"/>
  <c r="K16"/>
  <c r="K17"/>
  <c r="K19"/>
  <c r="K20"/>
  <c r="K13"/>
  <c r="E58"/>
  <c r="F58"/>
  <c r="G58"/>
  <c r="H58"/>
  <c r="I58"/>
  <c r="J58"/>
  <c r="E22"/>
  <c r="E60" s="1"/>
  <c r="F22"/>
  <c r="F60" s="1"/>
  <c r="G22"/>
  <c r="G60" s="1"/>
  <c r="H22"/>
  <c r="H60" s="1"/>
  <c r="I22"/>
  <c r="J22"/>
  <c r="L57"/>
  <c r="M57"/>
  <c r="N57"/>
  <c r="O57"/>
  <c r="P57"/>
  <c r="Q57"/>
  <c r="R57"/>
  <c r="L56"/>
  <c r="M56"/>
  <c r="N56"/>
  <c r="O56"/>
  <c r="P56"/>
  <c r="Q56"/>
  <c r="R56"/>
  <c r="L55"/>
  <c r="M55"/>
  <c r="N55"/>
  <c r="O55"/>
  <c r="P55"/>
  <c r="Q55"/>
  <c r="R55"/>
  <c r="L54"/>
  <c r="M54"/>
  <c r="N54"/>
  <c r="O54"/>
  <c r="P54"/>
  <c r="Q54"/>
  <c r="R54"/>
  <c r="S54" s="1"/>
  <c r="L53"/>
  <c r="M53"/>
  <c r="N53"/>
  <c r="O53"/>
  <c r="P53"/>
  <c r="Q53"/>
  <c r="R53"/>
  <c r="L52"/>
  <c r="M52"/>
  <c r="N52"/>
  <c r="O52"/>
  <c r="P52"/>
  <c r="Q52"/>
  <c r="R52"/>
  <c r="S52" s="1"/>
  <c r="L51"/>
  <c r="M51"/>
  <c r="N51"/>
  <c r="O51"/>
  <c r="P51"/>
  <c r="Q51"/>
  <c r="R51"/>
  <c r="L50"/>
  <c r="M50"/>
  <c r="N50"/>
  <c r="O50"/>
  <c r="P50"/>
  <c r="Q50"/>
  <c r="R50"/>
  <c r="S50" s="1"/>
  <c r="L49"/>
  <c r="M49"/>
  <c r="N49"/>
  <c r="O49"/>
  <c r="P49"/>
  <c r="Q49"/>
  <c r="R49"/>
  <c r="L48"/>
  <c r="M48"/>
  <c r="N48"/>
  <c r="O48"/>
  <c r="P48"/>
  <c r="Q48"/>
  <c r="R48"/>
  <c r="S48" s="1"/>
  <c r="L46"/>
  <c r="M46"/>
  <c r="N46"/>
  <c r="O46"/>
  <c r="P46"/>
  <c r="Q46"/>
  <c r="R46"/>
  <c r="K45"/>
  <c r="L45" s="1"/>
  <c r="K44"/>
  <c r="L44" s="1"/>
  <c r="K43"/>
  <c r="L43" s="1"/>
  <c r="K42"/>
  <c r="L42" s="1"/>
  <c r="K41"/>
  <c r="L41" s="1"/>
  <c r="K40"/>
  <c r="L40" s="1"/>
  <c r="K39"/>
  <c r="L39" s="1"/>
  <c r="K38"/>
  <c r="L38" s="1"/>
  <c r="K37"/>
  <c r="L37" s="1"/>
  <c r="K36"/>
  <c r="L36" s="1"/>
  <c r="L21"/>
  <c r="M21"/>
  <c r="N21"/>
  <c r="O21"/>
  <c r="P21"/>
  <c r="Q21"/>
  <c r="R21"/>
  <c r="L13"/>
  <c r="M13"/>
  <c r="N13"/>
  <c r="O13"/>
  <c r="P13"/>
  <c r="Q13"/>
  <c r="R13"/>
  <c r="L20"/>
  <c r="M20"/>
  <c r="N20"/>
  <c r="O20"/>
  <c r="P20"/>
  <c r="Q20"/>
  <c r="R20"/>
  <c r="L19"/>
  <c r="M19"/>
  <c r="N19"/>
  <c r="O19"/>
  <c r="P19"/>
  <c r="Q19"/>
  <c r="R19"/>
  <c r="L17"/>
  <c r="M17"/>
  <c r="N17"/>
  <c r="O17"/>
  <c r="P17"/>
  <c r="Q17"/>
  <c r="R17"/>
  <c r="L16"/>
  <c r="M16"/>
  <c r="N16"/>
  <c r="O16"/>
  <c r="P16"/>
  <c r="Q16"/>
  <c r="R16"/>
  <c r="L15"/>
  <c r="M15"/>
  <c r="N15"/>
  <c r="O15"/>
  <c r="P15"/>
  <c r="Q15"/>
  <c r="R15"/>
  <c r="L14"/>
  <c r="M14"/>
  <c r="N14"/>
  <c r="O14"/>
  <c r="P14"/>
  <c r="Q14"/>
  <c r="R14"/>
  <c r="L12"/>
  <c r="M12"/>
  <c r="N12"/>
  <c r="O12"/>
  <c r="P12"/>
  <c r="Q12"/>
  <c r="R12"/>
  <c r="L11"/>
  <c r="M11"/>
  <c r="N11"/>
  <c r="O11"/>
  <c r="P11"/>
  <c r="Q11"/>
  <c r="R11"/>
  <c r="L10"/>
  <c r="M10"/>
  <c r="N10"/>
  <c r="O10"/>
  <c r="P10"/>
  <c r="Q10"/>
  <c r="R10"/>
  <c r="L9"/>
  <c r="M9"/>
  <c r="N9"/>
  <c r="O9"/>
  <c r="P9"/>
  <c r="Q9"/>
  <c r="R9"/>
  <c r="L18"/>
  <c r="M18"/>
  <c r="N18"/>
  <c r="O18"/>
  <c r="P18"/>
  <c r="Q18"/>
  <c r="R18"/>
  <c r="S46" l="1"/>
  <c r="S49"/>
  <c r="S51"/>
  <c r="S55"/>
  <c r="S57"/>
  <c r="L35"/>
  <c r="N35"/>
  <c r="P35"/>
  <c r="R35"/>
  <c r="M35"/>
  <c r="O35"/>
  <c r="S21"/>
  <c r="S56"/>
  <c r="S53"/>
  <c r="R47"/>
  <c r="P47"/>
  <c r="N47"/>
  <c r="M47"/>
  <c r="S47" s="1"/>
  <c r="R45"/>
  <c r="O45"/>
  <c r="O44"/>
  <c r="Q43"/>
  <c r="O43"/>
  <c r="M43"/>
  <c r="O42"/>
  <c r="Q41"/>
  <c r="O41"/>
  <c r="M41"/>
  <c r="Q39"/>
  <c r="O39"/>
  <c r="M39"/>
  <c r="O36"/>
  <c r="I60"/>
  <c r="O38"/>
  <c r="O40"/>
  <c r="Q45"/>
  <c r="M45"/>
  <c r="J60"/>
  <c r="Q37"/>
  <c r="O37"/>
  <c r="M37"/>
  <c r="S11"/>
  <c r="S14"/>
  <c r="S16"/>
  <c r="S19"/>
  <c r="S13"/>
  <c r="S18"/>
  <c r="S10"/>
  <c r="S12"/>
  <c r="S15"/>
  <c r="S17"/>
  <c r="S20"/>
  <c r="S9"/>
  <c r="D60"/>
  <c r="Q36"/>
  <c r="M36"/>
  <c r="R37"/>
  <c r="P37"/>
  <c r="N37"/>
  <c r="Q38"/>
  <c r="M38"/>
  <c r="R39"/>
  <c r="P39"/>
  <c r="N39"/>
  <c r="Q40"/>
  <c r="M40"/>
  <c r="R41"/>
  <c r="P41"/>
  <c r="N41"/>
  <c r="Q42"/>
  <c r="M42"/>
  <c r="R43"/>
  <c r="P43"/>
  <c r="N43"/>
  <c r="Q44"/>
  <c r="M44"/>
  <c r="P45"/>
  <c r="N45"/>
  <c r="S45" s="1"/>
  <c r="K58"/>
  <c r="N58" s="1"/>
  <c r="K22"/>
  <c r="O22" s="1"/>
  <c r="R36"/>
  <c r="P36"/>
  <c r="N36"/>
  <c r="R38"/>
  <c r="P38"/>
  <c r="N38"/>
  <c r="R40"/>
  <c r="P40"/>
  <c r="N40"/>
  <c r="R42"/>
  <c r="P42"/>
  <c r="N42"/>
  <c r="R44"/>
  <c r="P44"/>
  <c r="N44"/>
  <c r="S44" s="1"/>
  <c r="S42" l="1"/>
  <c r="S43"/>
  <c r="S41"/>
  <c r="L58"/>
  <c r="S40"/>
  <c r="S39"/>
  <c r="S38"/>
  <c r="S36"/>
  <c r="S35"/>
  <c r="Q58"/>
  <c r="S37"/>
  <c r="M58"/>
  <c r="P58"/>
  <c r="O58"/>
  <c r="R58"/>
  <c r="M22"/>
  <c r="P22"/>
  <c r="L22"/>
  <c r="Q22"/>
  <c r="R22"/>
  <c r="N22"/>
  <c r="K60"/>
  <c r="R60" s="1"/>
  <c r="S22"/>
  <c r="S58" l="1"/>
  <c r="O60"/>
  <c r="L60"/>
  <c r="M60"/>
  <c r="P60"/>
  <c r="Q60"/>
  <c r="N60"/>
  <c r="S60" l="1"/>
</calcChain>
</file>

<file path=xl/sharedStrings.xml><?xml version="1.0" encoding="utf-8"?>
<sst xmlns="http://schemas.openxmlformats.org/spreadsheetml/2006/main" count="121" uniqueCount="66">
  <si>
    <t>TABLE 2</t>
  </si>
  <si>
    <t>AVERAGE</t>
  </si>
  <si>
    <t>ACT</t>
  </si>
  <si>
    <t>33-</t>
  </si>
  <si>
    <t>28-</t>
  </si>
  <si>
    <t>24-</t>
  </si>
  <si>
    <t>19-</t>
  </si>
  <si>
    <t>17-</t>
  </si>
  <si>
    <t>1-</t>
  </si>
  <si>
    <t>SCORE</t>
  </si>
  <si>
    <t>36</t>
  </si>
  <si>
    <t>32</t>
  </si>
  <si>
    <t>27</t>
  </si>
  <si>
    <t>23</t>
  </si>
  <si>
    <t>18</t>
  </si>
  <si>
    <t>16</t>
  </si>
  <si>
    <t>TOTAL</t>
  </si>
  <si>
    <t>HARRIS-STOWE</t>
  </si>
  <si>
    <t>LINCOLN</t>
  </si>
  <si>
    <t>MISSOURI SOUTHERN</t>
  </si>
  <si>
    <t>MISSOURI WESTERN</t>
  </si>
  <si>
    <t>NORTHWEST</t>
  </si>
  <si>
    <t>SOUTHEAST</t>
  </si>
  <si>
    <t>TRUMAN</t>
  </si>
  <si>
    <t>UMC</t>
  </si>
  <si>
    <t>UMKC</t>
  </si>
  <si>
    <t>UMSL</t>
  </si>
  <si>
    <t xml:space="preserve">  Subtotal</t>
  </si>
  <si>
    <t>SOURCE:  DHE06, Ability Descriptors</t>
  </si>
  <si>
    <t>AVILA</t>
  </si>
  <si>
    <t>COLLEGE OF THE OZARKS</t>
  </si>
  <si>
    <t>COLUMBIA</t>
  </si>
  <si>
    <t>CULVER-STOCKTON</t>
  </si>
  <si>
    <t>DRURY</t>
  </si>
  <si>
    <t>EVANGEL</t>
  </si>
  <si>
    <t>FONTBONNE</t>
  </si>
  <si>
    <t>HANNIBAL- LAGRANGE</t>
  </si>
  <si>
    <t>LINDENWOOD</t>
  </si>
  <si>
    <t>MARYVILLE</t>
  </si>
  <si>
    <t>MISSOURI BAPTIST</t>
  </si>
  <si>
    <t>MISSOURI VALLEY</t>
  </si>
  <si>
    <t>PARK</t>
  </si>
  <si>
    <t>ROCKHURST</t>
  </si>
  <si>
    <t>SAINT LOUIS</t>
  </si>
  <si>
    <t>SOUTHWEST BAPTIST</t>
  </si>
  <si>
    <t>STEPHENS</t>
  </si>
  <si>
    <t xml:space="preserve">WASHINGTON </t>
  </si>
  <si>
    <t>WEBSTER</t>
  </si>
  <si>
    <t>WESTMINSTER</t>
  </si>
  <si>
    <t>WILLIAM JEWELL</t>
  </si>
  <si>
    <t>WILLIAM WOODS</t>
  </si>
  <si>
    <t>STATE TOTAL</t>
  </si>
  <si>
    <t>TABLE 3</t>
  </si>
  <si>
    <t>*Percentages may not equal 100% due to rounding.</t>
  </si>
  <si>
    <t>SOURCE:  Enhanced Missouri Student Achievement Study</t>
  </si>
  <si>
    <t>MISSOURI STATE</t>
  </si>
  <si>
    <t>UNK / NA</t>
  </si>
  <si>
    <t>UCM</t>
  </si>
  <si>
    <t>CENTRAL METHODIST - CLAS</t>
  </si>
  <si>
    <t>NUMBER OF ACT-TESTED FRESHMEN</t>
  </si>
  <si>
    <t>DISTRIBUTION OF ACT-TESTED FRESHMEN *</t>
  </si>
  <si>
    <t>MISSOURI UNIV. OF SCI. &amp; TECH.</t>
  </si>
  <si>
    <t xml:space="preserve">NUMBER AND PERCENT DISTRIBUTION OF ACT-TESTED FIRST-TIME DEGREE-SEEKING UNDERGRADUATES ENROLLED IN </t>
  </si>
  <si>
    <t>PUBLIC BACCALAUREATE AND HIGHER DEGREE-GRANTING INSTITUTIONS BY ENHANCED RAW SCORE INTERVALS, FALL 2008</t>
  </si>
  <si>
    <t>PRIVATE BACCALAUREATE AND HIGHER DEGREE-GRANTING  INSTITUTIONS BY ENHANCED RAW SCORE INTERVALS, FALL 2008</t>
  </si>
  <si>
    <t>** Statewide average for Missouri ACT-tested high school seniors graduating in 2007 was 21.6; national average was 21.2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</si>
</sst>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0.0"/>
  </numFmts>
  <fonts count="13">
    <font>
      <sz val="7"/>
      <name val="Times New Roman"/>
    </font>
    <font>
      <sz val="8"/>
      <name val="Times New Roman"/>
      <family val="1"/>
    </font>
    <font>
      <sz val="8"/>
      <name val="Times New Roman"/>
      <family val="1"/>
    </font>
    <font>
      <sz val="8"/>
      <name val="Times New Roman"/>
      <family val="1"/>
    </font>
    <font>
      <sz val="8"/>
      <name val="Times New Roman"/>
      <family val="1"/>
    </font>
    <font>
      <sz val="8"/>
      <name val="Times New Roman"/>
      <family val="1"/>
    </font>
    <font>
      <sz val="8"/>
      <name val="Times New Roman"/>
      <family val="1"/>
    </font>
    <font>
      <sz val="8"/>
      <name val="Times New Roman"/>
      <family val="1"/>
    </font>
    <font>
      <sz val="8"/>
      <name val="Times New Roman"/>
      <family val="1"/>
    </font>
    <font>
      <sz val="8"/>
      <name val="Times New Roman"/>
      <family val="1"/>
    </font>
    <font>
      <sz val="8"/>
      <name val="Times New Roman"/>
      <family val="1"/>
    </font>
    <font>
      <sz val="8"/>
      <color indexed="10"/>
      <name val="Times New Roman"/>
      <family val="1"/>
    </font>
    <font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8"/>
      </left>
      <right/>
      <top/>
      <bottom/>
      <diagonal/>
    </border>
    <border>
      <left style="thick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ck">
        <color indexed="8"/>
      </left>
      <right/>
      <top style="double">
        <color indexed="64"/>
      </top>
      <bottom style="thin">
        <color indexed="8"/>
      </bottom>
      <diagonal/>
    </border>
    <border>
      <left/>
      <right/>
      <top style="double">
        <color indexed="64"/>
      </top>
      <bottom style="thin">
        <color indexed="8"/>
      </bottom>
      <diagonal/>
    </border>
    <border>
      <left/>
      <right/>
      <top style="double">
        <color indexed="64"/>
      </top>
      <bottom/>
      <diagonal/>
    </border>
    <border>
      <left/>
      <right style="thick">
        <color indexed="8"/>
      </right>
      <top style="double">
        <color indexed="64"/>
      </top>
      <bottom/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 style="thick">
        <color indexed="8"/>
      </right>
      <top style="double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 style="thin">
        <color indexed="8"/>
      </left>
      <right/>
      <top/>
      <bottom style="double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auto="1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double">
        <color auto="1"/>
      </bottom>
      <diagonal/>
    </border>
  </borders>
  <cellStyleXfs count="1">
    <xf numFmtId="0" fontId="0" fillId="0" borderId="0"/>
  </cellStyleXfs>
  <cellXfs count="103">
    <xf numFmtId="0" fontId="0" fillId="0" borderId="0" xfId="0" applyNumberFormat="1" applyFont="1" applyAlignment="1" applyProtection="1">
      <protection locked="0"/>
    </xf>
    <xf numFmtId="0" fontId="1" fillId="2" borderId="0" xfId="0" applyFont="1" applyFill="1" applyAlignment="1"/>
    <xf numFmtId="0" fontId="3" fillId="2" borderId="0" xfId="0" applyNumberFormat="1" applyFont="1" applyFill="1" applyAlignment="1"/>
    <xf numFmtId="0" fontId="4" fillId="2" borderId="0" xfId="0" applyNumberFormat="1" applyFont="1" applyFill="1" applyAlignment="1"/>
    <xf numFmtId="0" fontId="1" fillId="2" borderId="0" xfId="0" applyNumberFormat="1" applyFont="1" applyFill="1" applyAlignment="1"/>
    <xf numFmtId="0" fontId="2" fillId="2" borderId="0" xfId="0" applyFont="1" applyFill="1" applyAlignment="1"/>
    <xf numFmtId="0" fontId="6" fillId="2" borderId="0" xfId="0" applyFont="1" applyFill="1" applyAlignment="1"/>
    <xf numFmtId="0" fontId="4" fillId="2" borderId="1" xfId="0" applyFont="1" applyFill="1" applyBorder="1" applyAlignment="1"/>
    <xf numFmtId="0" fontId="7" fillId="2" borderId="7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2" fillId="2" borderId="1" xfId="0" applyFont="1" applyFill="1" applyBorder="1" applyAlignment="1"/>
    <xf numFmtId="0" fontId="4" fillId="2" borderId="8" xfId="0" applyNumberFormat="1" applyFont="1" applyFill="1" applyBorder="1" applyAlignment="1"/>
    <xf numFmtId="0" fontId="2" fillId="2" borderId="9" xfId="0" applyFont="1" applyFill="1" applyBorder="1" applyAlignment="1"/>
    <xf numFmtId="0" fontId="2" fillId="2" borderId="14" xfId="0" applyFont="1" applyFill="1" applyBorder="1" applyAlignment="1"/>
    <xf numFmtId="0" fontId="2" fillId="2" borderId="11" xfId="0" applyFont="1" applyFill="1" applyBorder="1" applyAlignment="1"/>
    <xf numFmtId="0" fontId="4" fillId="2" borderId="12" xfId="0" applyNumberFormat="1" applyFont="1" applyFill="1" applyBorder="1" applyAlignment="1"/>
    <xf numFmtId="0" fontId="2" fillId="2" borderId="13" xfId="0" applyFont="1" applyFill="1" applyBorder="1" applyAlignment="1"/>
    <xf numFmtId="0" fontId="2" fillId="2" borderId="10" xfId="0" applyFont="1" applyFill="1" applyBorder="1" applyAlignment="1"/>
    <xf numFmtId="0" fontId="4" fillId="2" borderId="0" xfId="0" applyFont="1" applyFill="1" applyAlignment="1"/>
    <xf numFmtId="0" fontId="7" fillId="2" borderId="2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25" xfId="0" applyFont="1" applyFill="1" applyBorder="1" applyAlignment="1">
      <alignment horizontal="center" wrapText="1"/>
    </xf>
    <xf numFmtId="0" fontId="2" fillId="2" borderId="15" xfId="0" applyFont="1" applyFill="1" applyBorder="1" applyAlignment="1"/>
    <xf numFmtId="0" fontId="9" fillId="2" borderId="6" xfId="0" applyNumberFormat="1" applyFont="1" applyFill="1" applyBorder="1" applyAlignment="1">
      <alignment horizontal="center"/>
    </xf>
    <xf numFmtId="0" fontId="9" fillId="2" borderId="3" xfId="0" applyNumberFormat="1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 wrapText="1"/>
    </xf>
    <xf numFmtId="0" fontId="4" fillId="2" borderId="25" xfId="0" applyNumberFormat="1" applyFont="1" applyFill="1" applyBorder="1" applyAlignment="1"/>
    <xf numFmtId="0" fontId="7" fillId="2" borderId="21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0" fillId="2" borderId="26" xfId="0" applyNumberFormat="1" applyFont="1" applyFill="1" applyBorder="1" applyAlignment="1" applyProtection="1">
      <alignment horizontal="center" wrapText="1"/>
      <protection locked="0"/>
    </xf>
    <xf numFmtId="0" fontId="5" fillId="2" borderId="16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0" fillId="2" borderId="28" xfId="0" applyNumberFormat="1" applyFont="1" applyFill="1" applyBorder="1" applyAlignment="1" applyProtection="1">
      <alignment horizontal="center" wrapText="1"/>
      <protection locked="0"/>
    </xf>
    <xf numFmtId="0" fontId="5" fillId="2" borderId="17" xfId="0" applyFont="1" applyFill="1" applyBorder="1" applyAlignment="1">
      <alignment horizontal="center"/>
    </xf>
    <xf numFmtId="0" fontId="4" fillId="2" borderId="3" xfId="0" applyFont="1" applyFill="1" applyBorder="1" applyAlignment="1"/>
    <xf numFmtId="0" fontId="6" fillId="2" borderId="4" xfId="0" applyFont="1" applyFill="1" applyBorder="1" applyAlignment="1"/>
    <xf numFmtId="0" fontId="6" fillId="2" borderId="3" xfId="0" applyFont="1" applyFill="1" applyBorder="1" applyAlignment="1"/>
    <xf numFmtId="0" fontId="4" fillId="2" borderId="0" xfId="0" applyFont="1" applyFill="1" applyBorder="1" applyAlignment="1"/>
    <xf numFmtId="3" fontId="2" fillId="2" borderId="32" xfId="0" applyNumberFormat="1" applyFont="1" applyFill="1" applyBorder="1" applyAlignment="1"/>
    <xf numFmtId="0" fontId="4" fillId="2" borderId="3" xfId="0" applyNumberFormat="1" applyFont="1" applyFill="1" applyBorder="1" applyAlignment="1"/>
    <xf numFmtId="165" fontId="12" fillId="2" borderId="2" xfId="0" applyNumberFormat="1" applyFont="1" applyFill="1" applyBorder="1" applyAlignment="1"/>
    <xf numFmtId="165" fontId="12" fillId="2" borderId="0" xfId="0" applyNumberFormat="1" applyFont="1" applyFill="1" applyBorder="1"/>
    <xf numFmtId="0" fontId="12" fillId="2" borderId="0" xfId="0" applyFont="1" applyFill="1" applyBorder="1"/>
    <xf numFmtId="3" fontId="12" fillId="2" borderId="33" xfId="0" applyNumberFormat="1" applyFont="1" applyFill="1" applyBorder="1" applyAlignment="1"/>
    <xf numFmtId="164" fontId="4" fillId="2" borderId="0" xfId="0" applyNumberFormat="1" applyFont="1" applyFill="1" applyBorder="1" applyAlignment="1"/>
    <xf numFmtId="0" fontId="12" fillId="2" borderId="0" xfId="0" applyNumberFormat="1" applyFont="1" applyFill="1" applyBorder="1" applyAlignment="1"/>
    <xf numFmtId="3" fontId="12" fillId="2" borderId="0" xfId="0" applyNumberFormat="1" applyFont="1" applyFill="1" applyBorder="1" applyAlignment="1"/>
    <xf numFmtId="0" fontId="1" fillId="2" borderId="30" xfId="0" applyFont="1" applyFill="1" applyBorder="1" applyAlignment="1"/>
    <xf numFmtId="0" fontId="12" fillId="2" borderId="31" xfId="0" applyNumberFormat="1" applyFont="1" applyFill="1" applyBorder="1" applyAlignment="1"/>
    <xf numFmtId="0" fontId="12" fillId="2" borderId="30" xfId="0" applyNumberFormat="1" applyFont="1" applyFill="1" applyBorder="1" applyAlignment="1"/>
    <xf numFmtId="3" fontId="12" fillId="2" borderId="30" xfId="0" applyNumberFormat="1" applyFont="1" applyFill="1" applyBorder="1" applyAlignment="1"/>
    <xf numFmtId="3" fontId="12" fillId="2" borderId="34" xfId="0" applyNumberFormat="1" applyFont="1" applyFill="1" applyBorder="1" applyAlignment="1"/>
    <xf numFmtId="164" fontId="4" fillId="2" borderId="30" xfId="0" applyNumberFormat="1" applyFont="1" applyFill="1" applyBorder="1" applyAlignment="1"/>
    <xf numFmtId="164" fontId="4" fillId="2" borderId="0" xfId="0" applyNumberFormat="1" applyFont="1" applyFill="1" applyAlignment="1"/>
    <xf numFmtId="165" fontId="3" fillId="2" borderId="0" xfId="0" applyNumberFormat="1" applyFont="1" applyFill="1" applyAlignment="1"/>
    <xf numFmtId="3" fontId="4" fillId="2" borderId="0" xfId="0" applyNumberFormat="1" applyFont="1" applyFill="1" applyAlignment="1"/>
    <xf numFmtId="165" fontId="6" fillId="2" borderId="0" xfId="0" applyNumberFormat="1" applyFont="1" applyFill="1" applyAlignment="1"/>
    <xf numFmtId="3" fontId="2" fillId="2" borderId="0" xfId="0" applyNumberFormat="1" applyFont="1" applyFill="1" applyAlignment="1"/>
    <xf numFmtId="165" fontId="7" fillId="2" borderId="19" xfId="0" applyNumberFormat="1" applyFont="1" applyFill="1" applyBorder="1" applyAlignment="1">
      <alignment horizontal="center"/>
    </xf>
    <xf numFmtId="0" fontId="2" fillId="2" borderId="22" xfId="0" applyFont="1" applyFill="1" applyBorder="1" applyAlignment="1"/>
    <xf numFmtId="0" fontId="2" fillId="2" borderId="19" xfId="0" applyFont="1" applyFill="1" applyBorder="1" applyAlignment="1"/>
    <xf numFmtId="0" fontId="2" fillId="2" borderId="23" xfId="0" applyFont="1" applyFill="1" applyBorder="1" applyAlignment="1"/>
    <xf numFmtId="0" fontId="2" fillId="2" borderId="18" xfId="0" applyFont="1" applyFill="1" applyBorder="1" applyAlignment="1"/>
    <xf numFmtId="165" fontId="7" fillId="2" borderId="20" xfId="0" applyNumberFormat="1" applyFont="1" applyFill="1" applyBorder="1" applyAlignment="1">
      <alignment horizontal="center"/>
    </xf>
    <xf numFmtId="0" fontId="9" fillId="2" borderId="24" xfId="0" applyFont="1" applyFill="1" applyBorder="1" applyAlignment="1">
      <alignment horizontal="center" wrapText="1"/>
    </xf>
    <xf numFmtId="0" fontId="2" fillId="2" borderId="35" xfId="0" applyFont="1" applyFill="1" applyBorder="1" applyAlignment="1"/>
    <xf numFmtId="0" fontId="4" fillId="2" borderId="24" xfId="0" applyNumberFormat="1" applyFont="1" applyFill="1" applyBorder="1" applyAlignment="1"/>
    <xf numFmtId="0" fontId="7" fillId="2" borderId="36" xfId="0" applyFont="1" applyFill="1" applyBorder="1" applyAlignment="1">
      <alignment horizontal="center"/>
    </xf>
    <xf numFmtId="165" fontId="7" fillId="2" borderId="21" xfId="0" applyNumberFormat="1" applyFont="1" applyFill="1" applyBorder="1" applyAlignment="1">
      <alignment horizontal="center"/>
    </xf>
    <xf numFmtId="0" fontId="5" fillId="2" borderId="37" xfId="0" applyFont="1" applyFill="1" applyBorder="1" applyAlignment="1">
      <alignment horizontal="center"/>
    </xf>
    <xf numFmtId="0" fontId="0" fillId="2" borderId="38" xfId="0" applyNumberFormat="1" applyFont="1" applyFill="1" applyBorder="1" applyAlignment="1" applyProtection="1">
      <alignment horizontal="center" wrapText="1"/>
      <protection locked="0"/>
    </xf>
    <xf numFmtId="0" fontId="5" fillId="2" borderId="39" xfId="0" applyFont="1" applyFill="1" applyBorder="1" applyAlignment="1">
      <alignment horizontal="center"/>
    </xf>
    <xf numFmtId="0" fontId="0" fillId="2" borderId="29" xfId="0" applyNumberFormat="1" applyFont="1" applyFill="1" applyBorder="1" applyAlignment="1" applyProtection="1">
      <alignment horizontal="center" wrapText="1"/>
      <protection locked="0"/>
    </xf>
    <xf numFmtId="0" fontId="6" fillId="2" borderId="2" xfId="0" applyFont="1" applyFill="1" applyBorder="1" applyAlignment="1"/>
    <xf numFmtId="0" fontId="6" fillId="2" borderId="0" xfId="0" applyFont="1" applyFill="1" applyBorder="1" applyAlignment="1"/>
    <xf numFmtId="3" fontId="2" fillId="2" borderId="35" xfId="0" applyNumberFormat="1" applyFont="1" applyFill="1" applyBorder="1" applyAlignment="1"/>
    <xf numFmtId="0" fontId="4" fillId="2" borderId="0" xfId="0" applyNumberFormat="1" applyFont="1" applyFill="1" applyBorder="1" applyAlignment="1"/>
    <xf numFmtId="165" fontId="3" fillId="2" borderId="2" xfId="0" applyNumberFormat="1" applyFont="1" applyFill="1" applyBorder="1" applyAlignment="1"/>
    <xf numFmtId="165" fontId="3" fillId="2" borderId="0" xfId="0" applyNumberFormat="1" applyFont="1" applyFill="1" applyBorder="1" applyAlignment="1"/>
    <xf numFmtId="3" fontId="4" fillId="2" borderId="0" xfId="0" applyNumberFormat="1" applyFont="1" applyFill="1" applyBorder="1" applyAlignment="1"/>
    <xf numFmtId="3" fontId="10" fillId="2" borderId="0" xfId="0" applyNumberFormat="1" applyFont="1" applyFill="1" applyBorder="1" applyAlignment="1">
      <alignment horizontal="right"/>
    </xf>
    <xf numFmtId="1" fontId="10" fillId="2" borderId="0" xfId="0" applyNumberFormat="1" applyFont="1" applyFill="1" applyBorder="1" applyAlignment="1">
      <alignment horizontal="right"/>
    </xf>
    <xf numFmtId="165" fontId="1" fillId="2" borderId="2" xfId="0" applyNumberFormat="1" applyFont="1" applyFill="1" applyBorder="1" applyAlignment="1"/>
    <xf numFmtId="3" fontId="1" fillId="2" borderId="0" xfId="0" applyNumberFormat="1" applyFont="1" applyFill="1" applyBorder="1" applyAlignment="1"/>
    <xf numFmtId="164" fontId="1" fillId="2" borderId="0" xfId="0" applyNumberFormat="1" applyFont="1" applyFill="1" applyBorder="1" applyAlignment="1"/>
    <xf numFmtId="0" fontId="11" fillId="2" borderId="0" xfId="0" applyNumberFormat="1" applyFont="1" applyFill="1" applyAlignment="1"/>
    <xf numFmtId="1" fontId="4" fillId="2" borderId="0" xfId="0" applyNumberFormat="1" applyFont="1" applyFill="1" applyBorder="1" applyAlignment="1"/>
    <xf numFmtId="165" fontId="6" fillId="2" borderId="2" xfId="0" applyNumberFormat="1" applyFont="1" applyFill="1" applyBorder="1" applyAlignment="1"/>
    <xf numFmtId="165" fontId="6" fillId="2" borderId="0" xfId="0" applyNumberFormat="1" applyFont="1" applyFill="1" applyBorder="1" applyAlignment="1"/>
    <xf numFmtId="165" fontId="8" fillId="2" borderId="40" xfId="0" applyNumberFormat="1" applyFont="1" applyFill="1" applyBorder="1" applyAlignment="1">
      <alignment horizontal="right"/>
    </xf>
    <xf numFmtId="165" fontId="8" fillId="2" borderId="41" xfId="0" applyNumberFormat="1" applyFont="1" applyFill="1" applyBorder="1" applyAlignment="1">
      <alignment horizontal="right"/>
    </xf>
    <xf numFmtId="3" fontId="2" fillId="2" borderId="41" xfId="0" applyNumberFormat="1" applyFont="1" applyFill="1" applyBorder="1" applyAlignment="1"/>
    <xf numFmtId="3" fontId="2" fillId="2" borderId="42" xfId="0" applyNumberFormat="1" applyFont="1" applyFill="1" applyBorder="1" applyAlignment="1"/>
    <xf numFmtId="0" fontId="1" fillId="2" borderId="1" xfId="0" applyFont="1" applyFill="1" applyBorder="1" applyAlignment="1"/>
    <xf numFmtId="0" fontId="4" fillId="2" borderId="1" xfId="0" applyNumberFormat="1" applyFont="1" applyFill="1" applyBorder="1" applyAlignment="1"/>
    <xf numFmtId="0" fontId="4" fillId="2" borderId="43" xfId="0" applyNumberFormat="1" applyFont="1" applyFill="1" applyBorder="1" applyAlignment="1"/>
    <xf numFmtId="9" fontId="10" fillId="2" borderId="35" xfId="0" applyNumberFormat="1" applyFont="1" applyFill="1" applyBorder="1" applyAlignment="1">
      <alignment horizontal="right"/>
    </xf>
    <xf numFmtId="9" fontId="10" fillId="2" borderId="44" xfId="0" applyNumberFormat="1" applyFont="1" applyFill="1" applyBorder="1" applyAlignment="1">
      <alignment horizontal="right"/>
    </xf>
    <xf numFmtId="0" fontId="5" fillId="2" borderId="24" xfId="0" applyFont="1" applyFill="1" applyBorder="1" applyAlignment="1">
      <alignment horizontal="center"/>
    </xf>
    <xf numFmtId="9" fontId="1" fillId="2" borderId="35" xfId="0" applyNumberFormat="1" applyFont="1" applyFill="1" applyBorder="1" applyAlignment="1">
      <alignment horizontal="right"/>
    </xf>
    <xf numFmtId="9" fontId="4" fillId="2" borderId="35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S115"/>
  <sheetViews>
    <sheetView tabSelected="1" showOutlineSymbols="0" zoomScale="95" zoomScaleNormal="95" zoomScalePageLayoutView="85" workbookViewId="0"/>
  </sheetViews>
  <sheetFormatPr defaultColWidth="15.796875" defaultRowHeight="11.25"/>
  <cols>
    <col min="1" max="1" width="34" style="3" customWidth="1"/>
    <col min="2" max="3" width="12.19921875" style="2" customWidth="1"/>
    <col min="4" max="11" width="8.796875" style="3" customWidth="1"/>
    <col min="12" max="12" width="10.19921875" style="3" customWidth="1"/>
    <col min="13" max="19" width="8.796875" style="3" customWidth="1"/>
    <col min="20" max="16384" width="15.796875" style="3"/>
  </cols>
  <sheetData>
    <row r="1" spans="1:19" ht="12.75" customHeight="1">
      <c r="A1" s="1" t="s">
        <v>0</v>
      </c>
    </row>
    <row r="2" spans="1:19" ht="12.75" customHeight="1">
      <c r="A2" s="4" t="s">
        <v>62</v>
      </c>
    </row>
    <row r="3" spans="1:19" ht="12.75" customHeight="1">
      <c r="A3" s="1" t="s">
        <v>63</v>
      </c>
    </row>
    <row r="4" spans="1:19" ht="12.75" customHeight="1" thickBot="1">
      <c r="A4" s="5"/>
      <c r="B4" s="6"/>
      <c r="C4" s="6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19" ht="12.75" customHeight="1" thickTop="1">
      <c r="A5" s="7"/>
      <c r="B5" s="8">
        <v>2007</v>
      </c>
      <c r="C5" s="9" t="s">
        <v>1</v>
      </c>
      <c r="D5" s="10" t="s">
        <v>59</v>
      </c>
      <c r="E5" s="11"/>
      <c r="F5" s="10"/>
      <c r="G5" s="10"/>
      <c r="H5" s="10"/>
      <c r="I5" s="10"/>
      <c r="J5" s="12"/>
      <c r="K5" s="13"/>
      <c r="L5" s="14" t="s">
        <v>60</v>
      </c>
      <c r="M5" s="15"/>
      <c r="N5" s="16"/>
      <c r="O5" s="16"/>
      <c r="P5" s="16"/>
      <c r="Q5" s="16"/>
      <c r="R5" s="17"/>
      <c r="S5" s="12"/>
    </row>
    <row r="6" spans="1:19" ht="12.75" customHeight="1">
      <c r="A6" s="18"/>
      <c r="B6" s="19" t="s">
        <v>2</v>
      </c>
      <c r="C6" s="20" t="s">
        <v>2</v>
      </c>
      <c r="D6" s="21" t="s">
        <v>3</v>
      </c>
      <c r="E6" s="21" t="s">
        <v>4</v>
      </c>
      <c r="F6" s="21" t="s">
        <v>5</v>
      </c>
      <c r="G6" s="21" t="s">
        <v>6</v>
      </c>
      <c r="H6" s="21" t="s">
        <v>7</v>
      </c>
      <c r="I6" s="21" t="s">
        <v>8</v>
      </c>
      <c r="J6" s="22" t="s">
        <v>56</v>
      </c>
      <c r="K6" s="23"/>
      <c r="L6" s="24" t="s">
        <v>3</v>
      </c>
      <c r="M6" s="25" t="s">
        <v>4</v>
      </c>
      <c r="N6" s="25" t="s">
        <v>5</v>
      </c>
      <c r="O6" s="25" t="s">
        <v>6</v>
      </c>
      <c r="P6" s="25" t="s">
        <v>7</v>
      </c>
      <c r="Q6" s="25" t="s">
        <v>8</v>
      </c>
      <c r="R6" s="26" t="s">
        <v>56</v>
      </c>
      <c r="S6" s="27"/>
    </row>
    <row r="7" spans="1:19" ht="12.75" customHeight="1">
      <c r="A7" s="5"/>
      <c r="B7" s="19" t="s">
        <v>9</v>
      </c>
      <c r="C7" s="28" t="s">
        <v>9</v>
      </c>
      <c r="D7" s="29" t="s">
        <v>10</v>
      </c>
      <c r="E7" s="30" t="s">
        <v>11</v>
      </c>
      <c r="F7" s="30" t="s">
        <v>12</v>
      </c>
      <c r="G7" s="30" t="s">
        <v>13</v>
      </c>
      <c r="H7" s="30" t="s">
        <v>14</v>
      </c>
      <c r="I7" s="30" t="s">
        <v>15</v>
      </c>
      <c r="J7" s="31"/>
      <c r="K7" s="32" t="s">
        <v>16</v>
      </c>
      <c r="L7" s="33" t="s">
        <v>10</v>
      </c>
      <c r="M7" s="30" t="s">
        <v>11</v>
      </c>
      <c r="N7" s="30" t="s">
        <v>12</v>
      </c>
      <c r="O7" s="30" t="s">
        <v>13</v>
      </c>
      <c r="P7" s="30" t="s">
        <v>14</v>
      </c>
      <c r="Q7" s="30" t="s">
        <v>15</v>
      </c>
      <c r="R7" s="34"/>
      <c r="S7" s="35" t="s">
        <v>16</v>
      </c>
    </row>
    <row r="8" spans="1:19" ht="12.75" customHeight="1">
      <c r="A8" s="36"/>
      <c r="B8" s="37"/>
      <c r="C8" s="38"/>
      <c r="D8" s="36"/>
      <c r="E8" s="36"/>
      <c r="F8" s="36"/>
      <c r="G8" s="36"/>
      <c r="H8" s="36"/>
      <c r="I8" s="36"/>
      <c r="J8" s="39"/>
      <c r="K8" s="40"/>
      <c r="L8" s="41"/>
      <c r="M8" s="41"/>
      <c r="N8" s="41"/>
      <c r="O8" s="41"/>
      <c r="P8" s="41"/>
      <c r="Q8" s="41"/>
      <c r="R8" s="41"/>
      <c r="S8" s="97"/>
    </row>
    <row r="9" spans="1:19" ht="12.75" customHeight="1">
      <c r="A9" s="1" t="s">
        <v>17</v>
      </c>
      <c r="B9" s="42">
        <v>16.089041095890412</v>
      </c>
      <c r="C9" s="43">
        <v>15.886986301369863</v>
      </c>
      <c r="D9" s="44">
        <v>0</v>
      </c>
      <c r="E9" s="44">
        <v>0</v>
      </c>
      <c r="F9" s="44">
        <v>2</v>
      </c>
      <c r="G9" s="44">
        <v>40</v>
      </c>
      <c r="H9" s="44">
        <v>71</v>
      </c>
      <c r="I9" s="44">
        <v>179</v>
      </c>
      <c r="J9" s="44">
        <v>151</v>
      </c>
      <c r="K9" s="45">
        <f t="shared" ref="K9:K21" si="0">SUM(D9:J9)</f>
        <v>443</v>
      </c>
      <c r="L9" s="46">
        <f t="shared" ref="L9:L21" si="1">SUM(D9/K9)</f>
        <v>0</v>
      </c>
      <c r="M9" s="46">
        <f t="shared" ref="M9:M21" si="2">SUM(E9/K9)</f>
        <v>0</v>
      </c>
      <c r="N9" s="46">
        <f t="shared" ref="N9:N21" si="3">SUM(F9/K9)</f>
        <v>4.5146726862302479E-3</v>
      </c>
      <c r="O9" s="46">
        <f t="shared" ref="O9:O21" si="4">SUM(G9/K9)</f>
        <v>9.0293453724604969E-2</v>
      </c>
      <c r="P9" s="46">
        <f t="shared" ref="P9:P21" si="5">SUM(H9/K9)</f>
        <v>0.16027088036117382</v>
      </c>
      <c r="Q9" s="46">
        <f t="shared" ref="Q9:Q21" si="6">SUM(I9/K9)</f>
        <v>0.40406320541760721</v>
      </c>
      <c r="R9" s="46">
        <f t="shared" ref="R9:R21" si="7">SUM(J9/K9)</f>
        <v>0.34085778781038373</v>
      </c>
      <c r="S9" s="98">
        <f t="shared" ref="S9:S22" si="8">SUM(L9:R9)</f>
        <v>1</v>
      </c>
    </row>
    <row r="10" spans="1:19" ht="12.75" customHeight="1">
      <c r="A10" s="1" t="s">
        <v>18</v>
      </c>
      <c r="B10" s="42">
        <v>17.403669724770641</v>
      </c>
      <c r="C10" s="43">
        <v>17.376893939393938</v>
      </c>
      <c r="D10" s="44">
        <v>0</v>
      </c>
      <c r="E10" s="44">
        <v>5</v>
      </c>
      <c r="F10" s="44">
        <v>32</v>
      </c>
      <c r="G10" s="44">
        <v>142</v>
      </c>
      <c r="H10" s="44">
        <v>109</v>
      </c>
      <c r="I10" s="44">
        <v>240</v>
      </c>
      <c r="J10" s="44">
        <v>47</v>
      </c>
      <c r="K10" s="45">
        <f t="shared" si="0"/>
        <v>575</v>
      </c>
      <c r="L10" s="46">
        <f t="shared" si="1"/>
        <v>0</v>
      </c>
      <c r="M10" s="46">
        <f t="shared" si="2"/>
        <v>8.6956521739130436E-3</v>
      </c>
      <c r="N10" s="46">
        <f t="shared" si="3"/>
        <v>5.565217391304348E-2</v>
      </c>
      <c r="O10" s="46">
        <f t="shared" si="4"/>
        <v>0.24695652173913044</v>
      </c>
      <c r="P10" s="46">
        <f t="shared" si="5"/>
        <v>0.18956521739130436</v>
      </c>
      <c r="Q10" s="46">
        <f t="shared" si="6"/>
        <v>0.41739130434782606</v>
      </c>
      <c r="R10" s="46">
        <f t="shared" si="7"/>
        <v>8.1739130434782606E-2</v>
      </c>
      <c r="S10" s="98">
        <f t="shared" si="8"/>
        <v>1</v>
      </c>
    </row>
    <row r="11" spans="1:19" ht="12.75" customHeight="1">
      <c r="A11" s="1" t="s">
        <v>19</v>
      </c>
      <c r="B11" s="42">
        <v>21.821182943603851</v>
      </c>
      <c r="C11" s="43">
        <v>21.5</v>
      </c>
      <c r="D11" s="44">
        <v>3</v>
      </c>
      <c r="E11" s="44">
        <v>51</v>
      </c>
      <c r="F11" s="44">
        <v>145</v>
      </c>
      <c r="G11" s="44">
        <v>333</v>
      </c>
      <c r="H11" s="44">
        <v>118</v>
      </c>
      <c r="I11" s="44">
        <v>62</v>
      </c>
      <c r="J11" s="44">
        <v>59</v>
      </c>
      <c r="K11" s="45">
        <f t="shared" si="0"/>
        <v>771</v>
      </c>
      <c r="L11" s="46">
        <f t="shared" si="1"/>
        <v>3.8910505836575876E-3</v>
      </c>
      <c r="M11" s="46">
        <f t="shared" si="2"/>
        <v>6.6147859922178989E-2</v>
      </c>
      <c r="N11" s="46">
        <f t="shared" si="3"/>
        <v>0.1880674448767834</v>
      </c>
      <c r="O11" s="46">
        <f t="shared" si="4"/>
        <v>0.43190661478599224</v>
      </c>
      <c r="P11" s="46">
        <f t="shared" si="5"/>
        <v>0.15304798962386512</v>
      </c>
      <c r="Q11" s="46">
        <f t="shared" si="6"/>
        <v>8.0415045395590148E-2</v>
      </c>
      <c r="R11" s="46">
        <f t="shared" si="7"/>
        <v>7.6523994811932561E-2</v>
      </c>
      <c r="S11" s="98">
        <f t="shared" si="8"/>
        <v>1</v>
      </c>
    </row>
    <row r="12" spans="1:19" ht="12.75" customHeight="1">
      <c r="A12" s="1" t="s">
        <v>55</v>
      </c>
      <c r="B12" s="42">
        <v>23.898123324396781</v>
      </c>
      <c r="C12" s="43">
        <v>24.092673267326731</v>
      </c>
      <c r="D12" s="44">
        <v>36</v>
      </c>
      <c r="E12" s="44">
        <v>496</v>
      </c>
      <c r="F12" s="44">
        <v>773</v>
      </c>
      <c r="G12" s="44">
        <v>1092</v>
      </c>
      <c r="H12" s="44">
        <v>85</v>
      </c>
      <c r="I12" s="44">
        <v>43</v>
      </c>
      <c r="J12" s="44">
        <v>93</v>
      </c>
      <c r="K12" s="45">
        <f t="shared" si="0"/>
        <v>2618</v>
      </c>
      <c r="L12" s="46">
        <f t="shared" si="1"/>
        <v>1.3750954927425516E-2</v>
      </c>
      <c r="M12" s="46">
        <f t="shared" si="2"/>
        <v>0.18945760122230709</v>
      </c>
      <c r="N12" s="46">
        <f t="shared" si="3"/>
        <v>0.29526355996944231</v>
      </c>
      <c r="O12" s="46">
        <f t="shared" si="4"/>
        <v>0.41711229946524064</v>
      </c>
      <c r="P12" s="46">
        <f t="shared" si="5"/>
        <v>3.2467532467532464E-2</v>
      </c>
      <c r="Q12" s="46">
        <f t="shared" si="6"/>
        <v>1.6424751718869365E-2</v>
      </c>
      <c r="R12" s="46">
        <f t="shared" si="7"/>
        <v>3.5523300229182583E-2</v>
      </c>
      <c r="S12" s="98">
        <f t="shared" si="8"/>
        <v>0.99999999999999989</v>
      </c>
    </row>
    <row r="13" spans="1:19" ht="12.75" customHeight="1">
      <c r="A13" s="1" t="s">
        <v>61</v>
      </c>
      <c r="B13" s="42">
        <v>27.3</v>
      </c>
      <c r="C13" s="43">
        <v>27.345728643216081</v>
      </c>
      <c r="D13" s="44">
        <v>64</v>
      </c>
      <c r="E13" s="44">
        <v>420</v>
      </c>
      <c r="F13" s="44">
        <v>351</v>
      </c>
      <c r="G13" s="44">
        <v>152</v>
      </c>
      <c r="H13" s="44">
        <v>7</v>
      </c>
      <c r="I13" s="44">
        <v>1</v>
      </c>
      <c r="J13" s="44">
        <v>50</v>
      </c>
      <c r="K13" s="45">
        <f t="shared" si="0"/>
        <v>1045</v>
      </c>
      <c r="L13" s="46">
        <f t="shared" si="1"/>
        <v>6.1244019138755983E-2</v>
      </c>
      <c r="M13" s="46">
        <f t="shared" si="2"/>
        <v>0.40191387559808611</v>
      </c>
      <c r="N13" s="46">
        <f t="shared" si="3"/>
        <v>0.33588516746411484</v>
      </c>
      <c r="O13" s="46">
        <f t="shared" si="4"/>
        <v>0.14545454545454545</v>
      </c>
      <c r="P13" s="46">
        <f t="shared" si="5"/>
        <v>6.6985645933014355E-3</v>
      </c>
      <c r="Q13" s="46">
        <f t="shared" si="6"/>
        <v>9.5693779904306223E-4</v>
      </c>
      <c r="R13" s="46">
        <f t="shared" si="7"/>
        <v>4.784688995215311E-2</v>
      </c>
      <c r="S13" s="98">
        <f t="shared" si="8"/>
        <v>1</v>
      </c>
    </row>
    <row r="14" spans="1:19" ht="12.75" customHeight="1">
      <c r="A14" s="1" t="s">
        <v>20</v>
      </c>
      <c r="B14" s="42">
        <v>19.674780915287243</v>
      </c>
      <c r="C14" s="43">
        <v>20.280193236714975</v>
      </c>
      <c r="D14" s="44">
        <v>0</v>
      </c>
      <c r="E14" s="44">
        <v>56</v>
      </c>
      <c r="F14" s="44">
        <v>185</v>
      </c>
      <c r="G14" s="44">
        <v>399</v>
      </c>
      <c r="H14" s="44">
        <v>197</v>
      </c>
      <c r="I14" s="44">
        <v>198</v>
      </c>
      <c r="J14" s="44">
        <v>105</v>
      </c>
      <c r="K14" s="45">
        <f t="shared" si="0"/>
        <v>1140</v>
      </c>
      <c r="L14" s="46">
        <f t="shared" si="1"/>
        <v>0</v>
      </c>
      <c r="M14" s="46">
        <f t="shared" si="2"/>
        <v>4.912280701754386E-2</v>
      </c>
      <c r="N14" s="46">
        <f t="shared" si="3"/>
        <v>0.16228070175438597</v>
      </c>
      <c r="O14" s="46">
        <f t="shared" si="4"/>
        <v>0.35</v>
      </c>
      <c r="P14" s="46">
        <f t="shared" si="5"/>
        <v>0.17280701754385966</v>
      </c>
      <c r="Q14" s="46">
        <f t="shared" si="6"/>
        <v>0.1736842105263158</v>
      </c>
      <c r="R14" s="46">
        <f t="shared" si="7"/>
        <v>9.2105263157894732E-2</v>
      </c>
      <c r="S14" s="98">
        <f t="shared" si="8"/>
        <v>0.99999999999999989</v>
      </c>
    </row>
    <row r="15" spans="1:19" ht="12.75" customHeight="1">
      <c r="A15" s="1" t="s">
        <v>21</v>
      </c>
      <c r="B15" s="42">
        <v>22.141887304820095</v>
      </c>
      <c r="C15" s="43">
        <v>22.026315789473685</v>
      </c>
      <c r="D15" s="44">
        <v>4</v>
      </c>
      <c r="E15" s="44">
        <v>121</v>
      </c>
      <c r="F15" s="44">
        <v>349</v>
      </c>
      <c r="G15" s="44">
        <v>756</v>
      </c>
      <c r="H15" s="44">
        <v>187</v>
      </c>
      <c r="I15" s="44">
        <v>65</v>
      </c>
      <c r="J15" s="44">
        <v>55</v>
      </c>
      <c r="K15" s="45">
        <f t="shared" si="0"/>
        <v>1537</v>
      </c>
      <c r="L15" s="46">
        <f t="shared" si="1"/>
        <v>2.6024723487312949E-3</v>
      </c>
      <c r="M15" s="46">
        <f t="shared" si="2"/>
        <v>7.8724788549121669E-2</v>
      </c>
      <c r="N15" s="46">
        <f t="shared" si="3"/>
        <v>0.22706571242680545</v>
      </c>
      <c r="O15" s="46">
        <f t="shared" si="4"/>
        <v>0.49186727391021473</v>
      </c>
      <c r="P15" s="46">
        <f t="shared" si="5"/>
        <v>0.12166558230318802</v>
      </c>
      <c r="Q15" s="46">
        <f t="shared" si="6"/>
        <v>4.2290175666883541E-2</v>
      </c>
      <c r="R15" s="46">
        <f t="shared" si="7"/>
        <v>3.5783994795055306E-2</v>
      </c>
      <c r="S15" s="98">
        <f t="shared" si="8"/>
        <v>1</v>
      </c>
    </row>
    <row r="16" spans="1:19" ht="12.75" customHeight="1">
      <c r="A16" s="1" t="s">
        <v>22</v>
      </c>
      <c r="B16" s="42">
        <v>22.326603325415675</v>
      </c>
      <c r="C16" s="43">
        <v>22.610718492343935</v>
      </c>
      <c r="D16" s="44">
        <v>14</v>
      </c>
      <c r="E16" s="44">
        <v>181</v>
      </c>
      <c r="F16" s="44">
        <v>435</v>
      </c>
      <c r="G16" s="44">
        <v>836</v>
      </c>
      <c r="H16" s="44">
        <v>186</v>
      </c>
      <c r="I16" s="44">
        <v>46</v>
      </c>
      <c r="J16" s="44">
        <v>130</v>
      </c>
      <c r="K16" s="45">
        <f t="shared" si="0"/>
        <v>1828</v>
      </c>
      <c r="L16" s="46">
        <f t="shared" si="1"/>
        <v>7.658643326039387E-3</v>
      </c>
      <c r="M16" s="46">
        <f t="shared" si="2"/>
        <v>9.9015317286652083E-2</v>
      </c>
      <c r="N16" s="46">
        <f t="shared" si="3"/>
        <v>0.23796498905908095</v>
      </c>
      <c r="O16" s="46">
        <f t="shared" si="4"/>
        <v>0.45733041575492339</v>
      </c>
      <c r="P16" s="46">
        <f t="shared" si="5"/>
        <v>0.10175054704595186</v>
      </c>
      <c r="Q16" s="46">
        <f t="shared" si="6"/>
        <v>2.5164113785557989E-2</v>
      </c>
      <c r="R16" s="46">
        <f t="shared" si="7"/>
        <v>7.1115973741794306E-2</v>
      </c>
      <c r="S16" s="98">
        <f t="shared" si="8"/>
        <v>1</v>
      </c>
    </row>
    <row r="17" spans="1:19" ht="12.75" customHeight="1">
      <c r="A17" s="1" t="s">
        <v>23</v>
      </c>
      <c r="B17" s="42">
        <v>27.222473604826547</v>
      </c>
      <c r="C17" s="43">
        <v>27.566746602717824</v>
      </c>
      <c r="D17" s="44">
        <v>122</v>
      </c>
      <c r="E17" s="44">
        <v>489</v>
      </c>
      <c r="F17" s="44">
        <v>449</v>
      </c>
      <c r="G17" s="44">
        <v>188</v>
      </c>
      <c r="H17" s="44">
        <v>3</v>
      </c>
      <c r="I17" s="44">
        <v>0</v>
      </c>
      <c r="J17" s="44">
        <v>83</v>
      </c>
      <c r="K17" s="45">
        <f t="shared" si="0"/>
        <v>1334</v>
      </c>
      <c r="L17" s="46">
        <f t="shared" si="1"/>
        <v>9.145427286356822E-2</v>
      </c>
      <c r="M17" s="46">
        <f t="shared" si="2"/>
        <v>0.36656671664167917</v>
      </c>
      <c r="N17" s="46">
        <f t="shared" si="3"/>
        <v>0.33658170914542729</v>
      </c>
      <c r="O17" s="46">
        <f t="shared" si="4"/>
        <v>0.1409295352323838</v>
      </c>
      <c r="P17" s="46">
        <f t="shared" si="5"/>
        <v>2.2488755622188904E-3</v>
      </c>
      <c r="Q17" s="46">
        <f t="shared" si="6"/>
        <v>0</v>
      </c>
      <c r="R17" s="46">
        <f t="shared" si="7"/>
        <v>6.2218890554722642E-2</v>
      </c>
      <c r="S17" s="98">
        <f t="shared" si="8"/>
        <v>1</v>
      </c>
    </row>
    <row r="18" spans="1:19" ht="12.75" customHeight="1">
      <c r="A18" s="1" t="s">
        <v>57</v>
      </c>
      <c r="B18" s="42">
        <v>22.298954703832752</v>
      </c>
      <c r="C18" s="43">
        <v>22.1</v>
      </c>
      <c r="D18" s="44">
        <v>5</v>
      </c>
      <c r="E18" s="44">
        <v>108</v>
      </c>
      <c r="F18" s="44">
        <v>372</v>
      </c>
      <c r="G18" s="44">
        <v>809</v>
      </c>
      <c r="H18" s="44">
        <v>170</v>
      </c>
      <c r="I18" s="44">
        <v>47</v>
      </c>
      <c r="J18" s="44">
        <v>102</v>
      </c>
      <c r="K18" s="45">
        <f t="shared" si="0"/>
        <v>1613</v>
      </c>
      <c r="L18" s="46">
        <f t="shared" si="1"/>
        <v>3.0998140111593306E-3</v>
      </c>
      <c r="M18" s="46">
        <f t="shared" si="2"/>
        <v>6.6955982641041537E-2</v>
      </c>
      <c r="N18" s="46">
        <f t="shared" si="3"/>
        <v>0.23062616243025419</v>
      </c>
      <c r="O18" s="46">
        <f t="shared" si="4"/>
        <v>0.50154990700557966</v>
      </c>
      <c r="P18" s="46">
        <f t="shared" si="5"/>
        <v>0.10539367637941724</v>
      </c>
      <c r="Q18" s="46">
        <f t="shared" si="6"/>
        <v>2.9138251704897707E-2</v>
      </c>
      <c r="R18" s="46">
        <f t="shared" si="7"/>
        <v>6.3236205827650341E-2</v>
      </c>
      <c r="S18" s="98">
        <f t="shared" si="8"/>
        <v>1</v>
      </c>
    </row>
    <row r="19" spans="1:19" ht="12.75" customHeight="1">
      <c r="A19" s="1" t="s">
        <v>24</v>
      </c>
      <c r="B19" s="42">
        <v>25.4</v>
      </c>
      <c r="C19" s="43">
        <v>25.456461961503209</v>
      </c>
      <c r="D19" s="44">
        <v>143</v>
      </c>
      <c r="E19" s="44">
        <v>1389</v>
      </c>
      <c r="F19" s="44">
        <v>2174</v>
      </c>
      <c r="G19" s="44">
        <v>1665</v>
      </c>
      <c r="H19" s="44">
        <v>73</v>
      </c>
      <c r="I19" s="44">
        <v>11</v>
      </c>
      <c r="J19" s="44">
        <v>327</v>
      </c>
      <c r="K19" s="45">
        <f t="shared" si="0"/>
        <v>5782</v>
      </c>
      <c r="L19" s="46">
        <f t="shared" si="1"/>
        <v>2.4731926668972674E-2</v>
      </c>
      <c r="M19" s="46">
        <f t="shared" si="2"/>
        <v>0.24022829470771359</v>
      </c>
      <c r="N19" s="46">
        <f t="shared" si="3"/>
        <v>0.37599446558284333</v>
      </c>
      <c r="O19" s="46">
        <f t="shared" si="4"/>
        <v>0.2879626426841923</v>
      </c>
      <c r="P19" s="46">
        <f t="shared" si="5"/>
        <v>1.262538913870633E-2</v>
      </c>
      <c r="Q19" s="46">
        <f t="shared" si="6"/>
        <v>1.9024558976132827E-3</v>
      </c>
      <c r="R19" s="46">
        <f t="shared" si="7"/>
        <v>5.6554825319958493E-2</v>
      </c>
      <c r="S19" s="98">
        <f t="shared" si="8"/>
        <v>1</v>
      </c>
    </row>
    <row r="20" spans="1:19" ht="12.75" customHeight="1">
      <c r="A20" s="1" t="s">
        <v>25</v>
      </c>
      <c r="B20" s="42">
        <v>24.1</v>
      </c>
      <c r="C20" s="43">
        <v>23.974137931034484</v>
      </c>
      <c r="D20" s="44">
        <v>22</v>
      </c>
      <c r="E20" s="44">
        <v>202</v>
      </c>
      <c r="F20" s="44">
        <v>273</v>
      </c>
      <c r="G20" s="44">
        <v>304</v>
      </c>
      <c r="H20" s="44">
        <v>82</v>
      </c>
      <c r="I20" s="44">
        <v>45</v>
      </c>
      <c r="J20" s="44">
        <v>80</v>
      </c>
      <c r="K20" s="45">
        <f t="shared" si="0"/>
        <v>1008</v>
      </c>
      <c r="L20" s="46">
        <f t="shared" si="1"/>
        <v>2.1825396825396824E-2</v>
      </c>
      <c r="M20" s="46">
        <f t="shared" si="2"/>
        <v>0.20039682539682541</v>
      </c>
      <c r="N20" s="46">
        <f t="shared" si="3"/>
        <v>0.27083333333333331</v>
      </c>
      <c r="O20" s="46">
        <f t="shared" si="4"/>
        <v>0.30158730158730157</v>
      </c>
      <c r="P20" s="46">
        <f t="shared" si="5"/>
        <v>8.1349206349206352E-2</v>
      </c>
      <c r="Q20" s="46">
        <f t="shared" si="6"/>
        <v>4.4642857142857144E-2</v>
      </c>
      <c r="R20" s="46">
        <f t="shared" si="7"/>
        <v>7.9365079365079361E-2</v>
      </c>
      <c r="S20" s="98">
        <f t="shared" si="8"/>
        <v>1</v>
      </c>
    </row>
    <row r="21" spans="1:19" ht="12.75" customHeight="1">
      <c r="A21" s="1" t="s">
        <v>26</v>
      </c>
      <c r="B21" s="42">
        <v>22.764957264957264</v>
      </c>
      <c r="C21" s="47">
        <v>23.3</v>
      </c>
      <c r="D21" s="48">
        <v>7</v>
      </c>
      <c r="E21" s="48">
        <v>57</v>
      </c>
      <c r="F21" s="48">
        <v>125</v>
      </c>
      <c r="G21" s="48">
        <v>201</v>
      </c>
      <c r="H21" s="48">
        <v>34</v>
      </c>
      <c r="I21" s="48">
        <v>3</v>
      </c>
      <c r="J21" s="48">
        <v>41</v>
      </c>
      <c r="K21" s="45">
        <f t="shared" si="0"/>
        <v>468</v>
      </c>
      <c r="L21" s="46">
        <f t="shared" si="1"/>
        <v>1.4957264957264958E-2</v>
      </c>
      <c r="M21" s="46">
        <f t="shared" si="2"/>
        <v>0.12179487179487179</v>
      </c>
      <c r="N21" s="46">
        <f t="shared" si="3"/>
        <v>0.26709401709401709</v>
      </c>
      <c r="O21" s="46">
        <f t="shared" si="4"/>
        <v>0.42948717948717946</v>
      </c>
      <c r="P21" s="46">
        <f t="shared" si="5"/>
        <v>7.2649572649572655E-2</v>
      </c>
      <c r="Q21" s="46">
        <f t="shared" si="6"/>
        <v>6.41025641025641E-3</v>
      </c>
      <c r="R21" s="46">
        <f t="shared" si="7"/>
        <v>8.7606837606837601E-2</v>
      </c>
      <c r="S21" s="98">
        <f t="shared" si="8"/>
        <v>0.99999999999999989</v>
      </c>
    </row>
    <row r="22" spans="1:19" ht="12.75" customHeight="1" thickBot="1">
      <c r="A22" s="49" t="s">
        <v>27</v>
      </c>
      <c r="B22" s="50"/>
      <c r="C22" s="51"/>
      <c r="D22" s="52">
        <f t="shared" ref="D22:K22" si="9">SUM(D9:D21)</f>
        <v>420</v>
      </c>
      <c r="E22" s="52">
        <f t="shared" si="9"/>
        <v>3575</v>
      </c>
      <c r="F22" s="52">
        <f t="shared" si="9"/>
        <v>5665</v>
      </c>
      <c r="G22" s="52">
        <f t="shared" si="9"/>
        <v>6917</v>
      </c>
      <c r="H22" s="52">
        <f t="shared" si="9"/>
        <v>1322</v>
      </c>
      <c r="I22" s="52">
        <f t="shared" si="9"/>
        <v>940</v>
      </c>
      <c r="J22" s="52">
        <f t="shared" si="9"/>
        <v>1323</v>
      </c>
      <c r="K22" s="53">
        <f t="shared" si="9"/>
        <v>20162</v>
      </c>
      <c r="L22" s="54">
        <f>(D22/K22)</f>
        <v>2.0831266739410773E-2</v>
      </c>
      <c r="M22" s="54">
        <f>E22/K22</f>
        <v>0.17731375855569884</v>
      </c>
      <c r="N22" s="54">
        <f>F22/K22</f>
        <v>0.28097410971133818</v>
      </c>
      <c r="O22" s="54">
        <f>G22/K22</f>
        <v>0.34307112389643885</v>
      </c>
      <c r="P22" s="54">
        <f>H22/K22</f>
        <v>6.5568891975002486E-2</v>
      </c>
      <c r="Q22" s="54">
        <f>I22/K22</f>
        <v>4.6622358892966967E-2</v>
      </c>
      <c r="R22" s="54">
        <f>J22/K22</f>
        <v>6.5618490229143928E-2</v>
      </c>
      <c r="S22" s="99">
        <f t="shared" si="8"/>
        <v>1</v>
      </c>
    </row>
    <row r="23" spans="1:19" ht="12.75" customHeight="1" thickTop="1">
      <c r="A23" s="1" t="s">
        <v>53</v>
      </c>
      <c r="B23" s="56"/>
      <c r="C23" s="56"/>
      <c r="D23" s="57"/>
      <c r="E23" s="57"/>
      <c r="F23" s="57"/>
      <c r="G23" s="57"/>
      <c r="H23" s="57"/>
      <c r="I23" s="57"/>
      <c r="J23" s="57"/>
      <c r="K23" s="57"/>
      <c r="L23" s="55"/>
      <c r="M23" s="55"/>
      <c r="N23" s="55"/>
      <c r="O23" s="55"/>
      <c r="P23" s="55"/>
      <c r="Q23" s="55"/>
      <c r="R23" s="55"/>
      <c r="S23" s="55"/>
    </row>
    <row r="24" spans="1:19" ht="12.75" customHeight="1">
      <c r="A24" s="1" t="s">
        <v>65</v>
      </c>
      <c r="B24" s="56"/>
      <c r="C24" s="56"/>
      <c r="D24" s="57"/>
      <c r="E24" s="57"/>
      <c r="F24" s="57"/>
      <c r="G24" s="57"/>
      <c r="H24" s="57"/>
      <c r="I24" s="57"/>
      <c r="J24" s="57"/>
      <c r="K24" s="57"/>
      <c r="L24" s="55"/>
      <c r="M24" s="55"/>
      <c r="N24" s="55"/>
      <c r="O24" s="55"/>
      <c r="P24" s="55"/>
      <c r="Q24" s="55"/>
      <c r="R24" s="55"/>
      <c r="S24" s="55"/>
    </row>
    <row r="25" spans="1:19" ht="12.75" customHeight="1">
      <c r="A25" s="1" t="s">
        <v>54</v>
      </c>
      <c r="B25" s="56"/>
      <c r="C25" s="56"/>
    </row>
    <row r="26" spans="1:19" ht="12.75" customHeight="1">
      <c r="A26" s="1"/>
      <c r="B26" s="56"/>
      <c r="C26" s="56"/>
    </row>
    <row r="27" spans="1:19" ht="12.75" customHeight="1">
      <c r="A27" s="1" t="s">
        <v>52</v>
      </c>
      <c r="B27" s="56"/>
      <c r="C27" s="56"/>
      <c r="D27" s="57"/>
      <c r="E27" s="57"/>
      <c r="F27" s="57"/>
      <c r="G27" s="57"/>
      <c r="H27" s="57"/>
      <c r="I27" s="57"/>
      <c r="J27" s="57"/>
      <c r="K27" s="57"/>
    </row>
    <row r="28" spans="1:19" ht="12.75" customHeight="1">
      <c r="A28" s="4" t="s">
        <v>62</v>
      </c>
    </row>
    <row r="29" spans="1:19" ht="12.75" customHeight="1">
      <c r="A29" s="1" t="s">
        <v>64</v>
      </c>
      <c r="B29" s="56"/>
      <c r="C29" s="56"/>
      <c r="D29" s="57"/>
      <c r="E29" s="57"/>
      <c r="F29" s="57"/>
      <c r="G29" s="57"/>
      <c r="H29" s="57"/>
      <c r="I29" s="57"/>
      <c r="J29" s="57"/>
      <c r="K29" s="57"/>
    </row>
    <row r="30" spans="1:19" ht="12.75" customHeight="1" thickBot="1">
      <c r="A30" s="5"/>
      <c r="B30" s="58"/>
      <c r="C30" s="58"/>
      <c r="D30" s="59"/>
      <c r="E30" s="59"/>
      <c r="F30" s="59"/>
      <c r="G30" s="59"/>
      <c r="H30" s="59"/>
      <c r="I30" s="59"/>
      <c r="J30" s="59"/>
      <c r="K30" s="59"/>
      <c r="L30" s="5"/>
      <c r="M30" s="5"/>
      <c r="N30" s="5"/>
      <c r="O30" s="5"/>
      <c r="P30" s="5"/>
      <c r="Q30" s="5"/>
      <c r="R30" s="5"/>
      <c r="S30" s="5"/>
    </row>
    <row r="31" spans="1:19" ht="12.75" customHeight="1" thickTop="1">
      <c r="A31" s="7"/>
      <c r="B31" s="8">
        <v>2007</v>
      </c>
      <c r="C31" s="60" t="s">
        <v>1</v>
      </c>
      <c r="D31" s="10" t="s">
        <v>59</v>
      </c>
      <c r="E31" s="10"/>
      <c r="F31" s="10"/>
      <c r="G31" s="10"/>
      <c r="H31" s="10"/>
      <c r="I31" s="61"/>
      <c r="J31" s="62"/>
      <c r="K31" s="63"/>
      <c r="L31" s="14" t="s">
        <v>60</v>
      </c>
      <c r="M31" s="11"/>
      <c r="N31" s="10"/>
      <c r="O31" s="10"/>
      <c r="P31" s="10"/>
      <c r="Q31" s="10"/>
      <c r="R31" s="62"/>
      <c r="S31" s="64"/>
    </row>
    <row r="32" spans="1:19" ht="12.75" customHeight="1">
      <c r="A32" s="18"/>
      <c r="B32" s="19" t="s">
        <v>2</v>
      </c>
      <c r="C32" s="65" t="s">
        <v>2</v>
      </c>
      <c r="D32" s="21" t="s">
        <v>3</v>
      </c>
      <c r="E32" s="21" t="s">
        <v>4</v>
      </c>
      <c r="F32" s="21" t="s">
        <v>5</v>
      </c>
      <c r="G32" s="21" t="s">
        <v>6</v>
      </c>
      <c r="H32" s="21" t="s">
        <v>7</v>
      </c>
      <c r="I32" s="21" t="s">
        <v>8</v>
      </c>
      <c r="J32" s="66" t="s">
        <v>56</v>
      </c>
      <c r="K32" s="67"/>
      <c r="L32" s="25" t="s">
        <v>3</v>
      </c>
      <c r="M32" s="25" t="s">
        <v>4</v>
      </c>
      <c r="N32" s="25" t="s">
        <v>5</v>
      </c>
      <c r="O32" s="25" t="s">
        <v>6</v>
      </c>
      <c r="P32" s="25" t="s">
        <v>7</v>
      </c>
      <c r="Q32" s="25" t="s">
        <v>8</v>
      </c>
      <c r="R32" s="26" t="s">
        <v>56</v>
      </c>
      <c r="S32" s="68"/>
    </row>
    <row r="33" spans="1:19" ht="12.75" customHeight="1">
      <c r="A33" s="5"/>
      <c r="B33" s="69" t="s">
        <v>9</v>
      </c>
      <c r="C33" s="70" t="s">
        <v>9</v>
      </c>
      <c r="D33" s="71" t="s">
        <v>10</v>
      </c>
      <c r="E33" s="71" t="s">
        <v>11</v>
      </c>
      <c r="F33" s="71" t="s">
        <v>12</v>
      </c>
      <c r="G33" s="71" t="s">
        <v>13</v>
      </c>
      <c r="H33" s="71" t="s">
        <v>14</v>
      </c>
      <c r="I33" s="71" t="s">
        <v>15</v>
      </c>
      <c r="J33" s="72"/>
      <c r="K33" s="73" t="s">
        <v>16</v>
      </c>
      <c r="L33" s="29" t="s">
        <v>10</v>
      </c>
      <c r="M33" s="30" t="s">
        <v>11</v>
      </c>
      <c r="N33" s="30" t="s">
        <v>12</v>
      </c>
      <c r="O33" s="30" t="s">
        <v>13</v>
      </c>
      <c r="P33" s="30" t="s">
        <v>14</v>
      </c>
      <c r="Q33" s="30" t="s">
        <v>15</v>
      </c>
      <c r="R33" s="74"/>
      <c r="S33" s="100" t="s">
        <v>16</v>
      </c>
    </row>
    <row r="34" spans="1:19" ht="12.75" customHeight="1">
      <c r="A34" s="36"/>
      <c r="B34" s="75"/>
      <c r="C34" s="76"/>
      <c r="D34" s="39"/>
      <c r="E34" s="39"/>
      <c r="F34" s="39"/>
      <c r="G34" s="39"/>
      <c r="H34" s="39"/>
      <c r="I34" s="39"/>
      <c r="J34" s="39"/>
      <c r="K34" s="77"/>
      <c r="L34" s="41"/>
      <c r="M34" s="41"/>
      <c r="N34" s="41"/>
      <c r="O34" s="41"/>
      <c r="P34" s="41"/>
      <c r="Q34" s="41"/>
      <c r="R34" s="78"/>
      <c r="S34" s="97"/>
    </row>
    <row r="35" spans="1:19" ht="12.75" customHeight="1">
      <c r="A35" s="1" t="s">
        <v>29</v>
      </c>
      <c r="B35" s="79">
        <v>22</v>
      </c>
      <c r="C35" s="80">
        <v>22</v>
      </c>
      <c r="D35" s="81">
        <v>1</v>
      </c>
      <c r="E35" s="81">
        <v>13</v>
      </c>
      <c r="F35" s="81">
        <v>38</v>
      </c>
      <c r="G35" s="81">
        <v>101</v>
      </c>
      <c r="H35" s="81">
        <v>17</v>
      </c>
      <c r="I35" s="81">
        <v>0</v>
      </c>
      <c r="J35" s="81">
        <v>13</v>
      </c>
      <c r="K35" s="77">
        <f>SUM(D35:J35)</f>
        <v>183</v>
      </c>
      <c r="L35" s="46">
        <f t="shared" ref="L35" si="10">SUM(D35/K35)</f>
        <v>5.4644808743169399E-3</v>
      </c>
      <c r="M35" s="46">
        <f t="shared" ref="M35" si="11">SUM(E35/K35)</f>
        <v>7.1038251366120214E-2</v>
      </c>
      <c r="N35" s="46">
        <f t="shared" ref="N35" si="12">SUM(F35/K35)</f>
        <v>0.20765027322404372</v>
      </c>
      <c r="O35" s="46">
        <f t="shared" ref="O35" si="13">SUM(G35/K35)</f>
        <v>0.55191256830601088</v>
      </c>
      <c r="P35" s="46">
        <f t="shared" ref="P35" si="14">SUM(H35/K35)</f>
        <v>9.2896174863387984E-2</v>
      </c>
      <c r="Q35" s="46">
        <f t="shared" ref="Q35" si="15">SUM(I35/K35)</f>
        <v>0</v>
      </c>
      <c r="R35" s="46">
        <f t="shared" ref="R35" si="16">SUM(J35/K35)</f>
        <v>7.1038251366120214E-2</v>
      </c>
      <c r="S35" s="98">
        <f>SUM(L35:R35)</f>
        <v>0.99999999999999989</v>
      </c>
    </row>
    <row r="36" spans="1:19" ht="12.75" customHeight="1">
      <c r="A36" s="1" t="s">
        <v>58</v>
      </c>
      <c r="B36" s="79">
        <v>21</v>
      </c>
      <c r="C36" s="80">
        <v>22</v>
      </c>
      <c r="D36" s="82">
        <v>0</v>
      </c>
      <c r="E36" s="82">
        <v>16</v>
      </c>
      <c r="F36" s="82">
        <v>58</v>
      </c>
      <c r="G36" s="82">
        <v>174</v>
      </c>
      <c r="H36" s="82">
        <v>42</v>
      </c>
      <c r="I36" s="82">
        <v>3</v>
      </c>
      <c r="J36" s="82">
        <v>9</v>
      </c>
      <c r="K36" s="77">
        <f t="shared" ref="K36:K58" si="17">SUM(D36:J36)</f>
        <v>302</v>
      </c>
      <c r="L36" s="46">
        <f t="shared" ref="L36:L58" si="18">SUM(D36/K36)</f>
        <v>0</v>
      </c>
      <c r="M36" s="46">
        <f t="shared" ref="M36:M58" si="19">SUM(E36/K36)</f>
        <v>5.2980132450331126E-2</v>
      </c>
      <c r="N36" s="46">
        <f t="shared" ref="N36:N58" si="20">SUM(F36/K36)</f>
        <v>0.19205298013245034</v>
      </c>
      <c r="O36" s="46">
        <f t="shared" ref="O36:O58" si="21">SUM(G36/K36)</f>
        <v>0.57615894039735094</v>
      </c>
      <c r="P36" s="46">
        <f t="shared" ref="P36:P58" si="22">SUM(H36/K36)</f>
        <v>0.13907284768211919</v>
      </c>
      <c r="Q36" s="46">
        <f t="shared" ref="Q36:Q58" si="23">SUM(I36/K36)</f>
        <v>9.9337748344370865E-3</v>
      </c>
      <c r="R36" s="46">
        <f t="shared" ref="R36:R58" si="24">SUM(J36/K36)</f>
        <v>2.9801324503311258E-2</v>
      </c>
      <c r="S36" s="98">
        <f t="shared" ref="S36:S58" si="25">SUM(L36:R36)</f>
        <v>1</v>
      </c>
    </row>
    <row r="37" spans="1:19" ht="12.75" customHeight="1">
      <c r="A37" s="1" t="s">
        <v>30</v>
      </c>
      <c r="B37" s="79">
        <v>22.4</v>
      </c>
      <c r="C37" s="80">
        <v>22</v>
      </c>
      <c r="D37" s="81">
        <v>0</v>
      </c>
      <c r="E37" s="81">
        <v>16</v>
      </c>
      <c r="F37" s="81">
        <v>81</v>
      </c>
      <c r="G37" s="81">
        <v>133</v>
      </c>
      <c r="H37" s="81">
        <v>29</v>
      </c>
      <c r="I37" s="81">
        <v>5</v>
      </c>
      <c r="J37" s="81">
        <v>10</v>
      </c>
      <c r="K37" s="77">
        <f t="shared" si="17"/>
        <v>274</v>
      </c>
      <c r="L37" s="46">
        <f t="shared" si="18"/>
        <v>0</v>
      </c>
      <c r="M37" s="46">
        <f t="shared" si="19"/>
        <v>5.8394160583941604E-2</v>
      </c>
      <c r="N37" s="46">
        <f t="shared" si="20"/>
        <v>0.29562043795620441</v>
      </c>
      <c r="O37" s="46">
        <f t="shared" si="21"/>
        <v>0.48540145985401462</v>
      </c>
      <c r="P37" s="46">
        <f t="shared" si="22"/>
        <v>0.10583941605839416</v>
      </c>
      <c r="Q37" s="46">
        <f t="shared" si="23"/>
        <v>1.824817518248175E-2</v>
      </c>
      <c r="R37" s="46">
        <f t="shared" si="24"/>
        <v>3.6496350364963501E-2</v>
      </c>
      <c r="S37" s="98">
        <f t="shared" si="25"/>
        <v>1</v>
      </c>
    </row>
    <row r="38" spans="1:19" ht="12.75" customHeight="1">
      <c r="A38" s="1" t="s">
        <v>31</v>
      </c>
      <c r="B38" s="79">
        <v>22.3</v>
      </c>
      <c r="C38" s="80">
        <v>22</v>
      </c>
      <c r="D38" s="81">
        <v>12</v>
      </c>
      <c r="E38" s="81">
        <v>32</v>
      </c>
      <c r="F38" s="81">
        <v>41</v>
      </c>
      <c r="G38" s="81">
        <v>62</v>
      </c>
      <c r="H38" s="81">
        <v>19</v>
      </c>
      <c r="I38" s="81">
        <v>0</v>
      </c>
      <c r="J38" s="81">
        <v>41</v>
      </c>
      <c r="K38" s="77">
        <f t="shared" si="17"/>
        <v>207</v>
      </c>
      <c r="L38" s="46">
        <f t="shared" si="18"/>
        <v>5.7971014492753624E-2</v>
      </c>
      <c r="M38" s="46">
        <f t="shared" si="19"/>
        <v>0.15458937198067632</v>
      </c>
      <c r="N38" s="46">
        <f t="shared" si="20"/>
        <v>0.19806763285024154</v>
      </c>
      <c r="O38" s="46">
        <f t="shared" si="21"/>
        <v>0.29951690821256038</v>
      </c>
      <c r="P38" s="46">
        <f t="shared" si="22"/>
        <v>9.1787439613526575E-2</v>
      </c>
      <c r="Q38" s="46">
        <f t="shared" si="23"/>
        <v>0</v>
      </c>
      <c r="R38" s="46">
        <f t="shared" si="24"/>
        <v>0.19806763285024154</v>
      </c>
      <c r="S38" s="98">
        <f t="shared" si="25"/>
        <v>1</v>
      </c>
    </row>
    <row r="39" spans="1:19" ht="12.75" customHeight="1">
      <c r="A39" s="1" t="s">
        <v>32</v>
      </c>
      <c r="B39" s="79">
        <v>21.6</v>
      </c>
      <c r="C39" s="80">
        <v>21.7</v>
      </c>
      <c r="D39" s="81">
        <v>0</v>
      </c>
      <c r="E39" s="81">
        <v>16</v>
      </c>
      <c r="F39" s="81">
        <v>39</v>
      </c>
      <c r="G39" s="81">
        <v>120</v>
      </c>
      <c r="H39" s="81">
        <v>35</v>
      </c>
      <c r="I39" s="81">
        <v>5</v>
      </c>
      <c r="J39" s="81">
        <v>12</v>
      </c>
      <c r="K39" s="77">
        <f>SUM(D39:J39)</f>
        <v>227</v>
      </c>
      <c r="L39" s="46">
        <f t="shared" si="18"/>
        <v>0</v>
      </c>
      <c r="M39" s="46">
        <f t="shared" si="19"/>
        <v>7.0484581497797363E-2</v>
      </c>
      <c r="N39" s="46">
        <f t="shared" si="20"/>
        <v>0.17180616740088106</v>
      </c>
      <c r="O39" s="46">
        <f t="shared" si="21"/>
        <v>0.52863436123348018</v>
      </c>
      <c r="P39" s="46">
        <f t="shared" si="22"/>
        <v>0.15418502202643172</v>
      </c>
      <c r="Q39" s="46">
        <f t="shared" si="23"/>
        <v>2.2026431718061675E-2</v>
      </c>
      <c r="R39" s="46">
        <f t="shared" si="24"/>
        <v>5.2863436123348019E-2</v>
      </c>
      <c r="S39" s="98">
        <f t="shared" si="25"/>
        <v>0.99999999999999989</v>
      </c>
    </row>
    <row r="40" spans="1:19" ht="12.75" customHeight="1">
      <c r="A40" s="1" t="s">
        <v>33</v>
      </c>
      <c r="B40" s="79">
        <v>25.2</v>
      </c>
      <c r="C40" s="80">
        <v>25.2</v>
      </c>
      <c r="D40" s="81">
        <v>1</v>
      </c>
      <c r="E40" s="81">
        <v>90</v>
      </c>
      <c r="F40" s="81">
        <v>66</v>
      </c>
      <c r="G40" s="81">
        <v>144</v>
      </c>
      <c r="H40" s="81">
        <v>0</v>
      </c>
      <c r="I40" s="81">
        <v>0</v>
      </c>
      <c r="J40" s="81">
        <v>258</v>
      </c>
      <c r="K40" s="77">
        <f t="shared" si="17"/>
        <v>559</v>
      </c>
      <c r="L40" s="46">
        <f t="shared" si="18"/>
        <v>1.7889087656529517E-3</v>
      </c>
      <c r="M40" s="46">
        <f t="shared" si="19"/>
        <v>0.16100178890876565</v>
      </c>
      <c r="N40" s="46">
        <f t="shared" si="20"/>
        <v>0.11806797853309481</v>
      </c>
      <c r="O40" s="46">
        <f t="shared" si="21"/>
        <v>0.25760286225402507</v>
      </c>
      <c r="P40" s="46">
        <f t="shared" si="22"/>
        <v>0</v>
      </c>
      <c r="Q40" s="46">
        <f t="shared" si="23"/>
        <v>0</v>
      </c>
      <c r="R40" s="46">
        <f t="shared" si="24"/>
        <v>0.46153846153846156</v>
      </c>
      <c r="S40" s="98">
        <f t="shared" si="25"/>
        <v>1</v>
      </c>
    </row>
    <row r="41" spans="1:19" ht="12.75" customHeight="1">
      <c r="A41" s="1" t="s">
        <v>34</v>
      </c>
      <c r="B41" s="79">
        <v>22.6</v>
      </c>
      <c r="C41" s="80">
        <v>22.8</v>
      </c>
      <c r="D41" s="83">
        <v>2</v>
      </c>
      <c r="E41" s="83">
        <v>35</v>
      </c>
      <c r="F41" s="83">
        <v>90</v>
      </c>
      <c r="G41" s="83">
        <v>95</v>
      </c>
      <c r="H41" s="83">
        <v>29</v>
      </c>
      <c r="I41" s="83">
        <v>21</v>
      </c>
      <c r="J41" s="83">
        <v>66</v>
      </c>
      <c r="K41" s="77">
        <f t="shared" si="17"/>
        <v>338</v>
      </c>
      <c r="L41" s="46">
        <f t="shared" si="18"/>
        <v>5.9171597633136093E-3</v>
      </c>
      <c r="M41" s="46">
        <f t="shared" si="19"/>
        <v>0.10355029585798817</v>
      </c>
      <c r="N41" s="46">
        <f t="shared" si="20"/>
        <v>0.26627218934911245</v>
      </c>
      <c r="O41" s="46">
        <f t="shared" si="21"/>
        <v>0.28106508875739644</v>
      </c>
      <c r="P41" s="46">
        <f t="shared" si="22"/>
        <v>8.5798816568047331E-2</v>
      </c>
      <c r="Q41" s="46">
        <f t="shared" si="23"/>
        <v>6.2130177514792898E-2</v>
      </c>
      <c r="R41" s="46">
        <f t="shared" si="24"/>
        <v>0.19526627218934911</v>
      </c>
      <c r="S41" s="98">
        <f t="shared" si="25"/>
        <v>1</v>
      </c>
    </row>
    <row r="42" spans="1:19" ht="12.75" customHeight="1">
      <c r="A42" s="1" t="s">
        <v>35</v>
      </c>
      <c r="B42" s="79">
        <v>21.1</v>
      </c>
      <c r="C42" s="80">
        <v>21.8</v>
      </c>
      <c r="D42" s="81">
        <v>0</v>
      </c>
      <c r="E42" s="81">
        <v>8</v>
      </c>
      <c r="F42" s="81">
        <v>47</v>
      </c>
      <c r="G42" s="81">
        <v>83</v>
      </c>
      <c r="H42" s="81">
        <v>28</v>
      </c>
      <c r="I42" s="81">
        <v>6</v>
      </c>
      <c r="J42" s="81">
        <v>19</v>
      </c>
      <c r="K42" s="77">
        <f t="shared" si="17"/>
        <v>191</v>
      </c>
      <c r="L42" s="46">
        <f t="shared" si="18"/>
        <v>0</v>
      </c>
      <c r="M42" s="46">
        <f t="shared" si="19"/>
        <v>4.1884816753926704E-2</v>
      </c>
      <c r="N42" s="46">
        <f t="shared" si="20"/>
        <v>0.24607329842931938</v>
      </c>
      <c r="O42" s="46">
        <f t="shared" si="21"/>
        <v>0.43455497382198954</v>
      </c>
      <c r="P42" s="46">
        <f t="shared" si="22"/>
        <v>0.14659685863874344</v>
      </c>
      <c r="Q42" s="46">
        <f t="shared" si="23"/>
        <v>3.1413612565445025E-2</v>
      </c>
      <c r="R42" s="46">
        <f t="shared" si="24"/>
        <v>9.947643979057591E-2</v>
      </c>
      <c r="S42" s="98">
        <f t="shared" si="25"/>
        <v>1</v>
      </c>
    </row>
    <row r="43" spans="1:19" ht="12.75" customHeight="1">
      <c r="A43" s="1" t="s">
        <v>36</v>
      </c>
      <c r="B43" s="79">
        <v>21.8</v>
      </c>
      <c r="C43" s="80">
        <v>20</v>
      </c>
      <c r="D43" s="81">
        <v>0</v>
      </c>
      <c r="E43" s="81">
        <v>9</v>
      </c>
      <c r="F43" s="81">
        <v>27</v>
      </c>
      <c r="G43" s="81">
        <v>77</v>
      </c>
      <c r="H43" s="81">
        <v>33</v>
      </c>
      <c r="I43" s="81">
        <v>12</v>
      </c>
      <c r="J43" s="81">
        <v>40</v>
      </c>
      <c r="K43" s="77">
        <f t="shared" si="17"/>
        <v>198</v>
      </c>
      <c r="L43" s="46">
        <f t="shared" si="18"/>
        <v>0</v>
      </c>
      <c r="M43" s="46">
        <f t="shared" si="19"/>
        <v>4.5454545454545456E-2</v>
      </c>
      <c r="N43" s="46">
        <f t="shared" si="20"/>
        <v>0.13636363636363635</v>
      </c>
      <c r="O43" s="46">
        <f t="shared" si="21"/>
        <v>0.3888888888888889</v>
      </c>
      <c r="P43" s="46">
        <f t="shared" si="22"/>
        <v>0.16666666666666666</v>
      </c>
      <c r="Q43" s="46">
        <f t="shared" si="23"/>
        <v>6.0606060606060608E-2</v>
      </c>
      <c r="R43" s="46">
        <f t="shared" si="24"/>
        <v>0.20202020202020202</v>
      </c>
      <c r="S43" s="98">
        <f t="shared" si="25"/>
        <v>1</v>
      </c>
    </row>
    <row r="44" spans="1:19" ht="12.75" customHeight="1">
      <c r="A44" s="1" t="s">
        <v>37</v>
      </c>
      <c r="B44" s="79">
        <v>22</v>
      </c>
      <c r="C44" s="80">
        <v>22.3</v>
      </c>
      <c r="D44" s="81">
        <v>4</v>
      </c>
      <c r="E44" s="81">
        <v>79</v>
      </c>
      <c r="F44" s="81">
        <v>142</v>
      </c>
      <c r="G44" s="81">
        <v>486</v>
      </c>
      <c r="H44" s="81">
        <v>84</v>
      </c>
      <c r="I44" s="81">
        <v>5</v>
      </c>
      <c r="J44" s="81">
        <v>309</v>
      </c>
      <c r="K44" s="77">
        <f t="shared" si="17"/>
        <v>1109</v>
      </c>
      <c r="L44" s="46">
        <f t="shared" si="18"/>
        <v>3.6068530207394047E-3</v>
      </c>
      <c r="M44" s="46">
        <f t="shared" si="19"/>
        <v>7.1235347159603252E-2</v>
      </c>
      <c r="N44" s="46">
        <f t="shared" si="20"/>
        <v>0.12804328223624886</v>
      </c>
      <c r="O44" s="46">
        <f t="shared" si="21"/>
        <v>0.43823264201983769</v>
      </c>
      <c r="P44" s="46">
        <f t="shared" si="22"/>
        <v>7.5743913435527499E-2</v>
      </c>
      <c r="Q44" s="46">
        <f t="shared" si="23"/>
        <v>4.508566275924256E-3</v>
      </c>
      <c r="R44" s="46">
        <f t="shared" si="24"/>
        <v>0.27862939585211904</v>
      </c>
      <c r="S44" s="98">
        <f t="shared" si="25"/>
        <v>1</v>
      </c>
    </row>
    <row r="45" spans="1:19" ht="12.75" customHeight="1">
      <c r="A45" s="1" t="s">
        <v>38</v>
      </c>
      <c r="B45" s="79">
        <v>24</v>
      </c>
      <c r="C45" s="80">
        <v>24.2</v>
      </c>
      <c r="D45" s="81">
        <v>4</v>
      </c>
      <c r="E45" s="81">
        <v>48</v>
      </c>
      <c r="F45" s="81">
        <v>119</v>
      </c>
      <c r="G45" s="81">
        <v>141</v>
      </c>
      <c r="H45" s="81">
        <v>2</v>
      </c>
      <c r="I45" s="81">
        <v>3</v>
      </c>
      <c r="J45" s="81">
        <v>36</v>
      </c>
      <c r="K45" s="77">
        <f t="shared" si="17"/>
        <v>353</v>
      </c>
      <c r="L45" s="46">
        <f t="shared" si="18"/>
        <v>1.1331444759206799E-2</v>
      </c>
      <c r="M45" s="46">
        <f t="shared" si="19"/>
        <v>0.1359773371104816</v>
      </c>
      <c r="N45" s="46">
        <f t="shared" si="20"/>
        <v>0.33711048158640228</v>
      </c>
      <c r="O45" s="46">
        <f t="shared" si="21"/>
        <v>0.39943342776203966</v>
      </c>
      <c r="P45" s="46">
        <f t="shared" si="22"/>
        <v>5.6657223796033997E-3</v>
      </c>
      <c r="Q45" s="46">
        <f t="shared" si="23"/>
        <v>8.4985835694051E-3</v>
      </c>
      <c r="R45" s="46">
        <f t="shared" si="24"/>
        <v>0.10198300283286119</v>
      </c>
      <c r="S45" s="98">
        <f t="shared" si="25"/>
        <v>1</v>
      </c>
    </row>
    <row r="46" spans="1:19" ht="12.75" customHeight="1">
      <c r="A46" s="1" t="s">
        <v>39</v>
      </c>
      <c r="B46" s="79">
        <v>21.6</v>
      </c>
      <c r="C46" s="80">
        <v>21.3</v>
      </c>
      <c r="D46" s="81">
        <v>0</v>
      </c>
      <c r="E46" s="81">
        <v>14</v>
      </c>
      <c r="F46" s="81">
        <v>29</v>
      </c>
      <c r="G46" s="81">
        <v>84</v>
      </c>
      <c r="H46" s="81">
        <v>31</v>
      </c>
      <c r="I46" s="81">
        <v>10</v>
      </c>
      <c r="J46" s="81">
        <v>36</v>
      </c>
      <c r="K46" s="77">
        <f t="shared" si="17"/>
        <v>204</v>
      </c>
      <c r="L46" s="46">
        <f t="shared" si="18"/>
        <v>0</v>
      </c>
      <c r="M46" s="46">
        <f t="shared" si="19"/>
        <v>6.8627450980392163E-2</v>
      </c>
      <c r="N46" s="46">
        <f t="shared" si="20"/>
        <v>0.14215686274509803</v>
      </c>
      <c r="O46" s="46">
        <f t="shared" si="21"/>
        <v>0.41176470588235292</v>
      </c>
      <c r="P46" s="46">
        <f t="shared" si="22"/>
        <v>0.15196078431372548</v>
      </c>
      <c r="Q46" s="46">
        <f t="shared" si="23"/>
        <v>4.9019607843137254E-2</v>
      </c>
      <c r="R46" s="46">
        <f t="shared" si="24"/>
        <v>0.17647058823529413</v>
      </c>
      <c r="S46" s="98">
        <f t="shared" si="25"/>
        <v>1</v>
      </c>
    </row>
    <row r="47" spans="1:19" s="87" customFormat="1" ht="12.75" customHeight="1">
      <c r="A47" s="1" t="s">
        <v>40</v>
      </c>
      <c r="B47" s="84">
        <v>19.18</v>
      </c>
      <c r="C47" s="80">
        <v>18.899999999999999</v>
      </c>
      <c r="D47" s="85">
        <v>1</v>
      </c>
      <c r="E47" s="85">
        <v>3</v>
      </c>
      <c r="F47" s="85">
        <v>25</v>
      </c>
      <c r="G47" s="85">
        <v>120</v>
      </c>
      <c r="H47" s="85">
        <v>92</v>
      </c>
      <c r="I47" s="85">
        <v>80</v>
      </c>
      <c r="J47" s="85">
        <v>102</v>
      </c>
      <c r="K47" s="77">
        <f t="shared" si="17"/>
        <v>423</v>
      </c>
      <c r="L47" s="86">
        <f t="shared" si="18"/>
        <v>2.3640661938534278E-3</v>
      </c>
      <c r="M47" s="86">
        <f t="shared" si="19"/>
        <v>7.0921985815602835E-3</v>
      </c>
      <c r="N47" s="86">
        <f t="shared" si="20"/>
        <v>5.9101654846335699E-2</v>
      </c>
      <c r="O47" s="86">
        <f t="shared" si="21"/>
        <v>0.28368794326241137</v>
      </c>
      <c r="P47" s="86">
        <f t="shared" si="22"/>
        <v>0.21749408983451538</v>
      </c>
      <c r="Q47" s="86">
        <f t="shared" si="23"/>
        <v>0.18912529550827423</v>
      </c>
      <c r="R47" s="86">
        <f t="shared" si="24"/>
        <v>0.24113475177304963</v>
      </c>
      <c r="S47" s="101">
        <f t="shared" si="25"/>
        <v>1</v>
      </c>
    </row>
    <row r="48" spans="1:19" ht="12.75" customHeight="1">
      <c r="A48" s="1" t="s">
        <v>41</v>
      </c>
      <c r="B48" s="79">
        <v>22.7</v>
      </c>
      <c r="C48" s="80">
        <v>22.4</v>
      </c>
      <c r="D48" s="88">
        <v>1</v>
      </c>
      <c r="E48" s="88">
        <v>27</v>
      </c>
      <c r="F48" s="88">
        <v>44</v>
      </c>
      <c r="G48" s="88">
        <v>57</v>
      </c>
      <c r="H48" s="88">
        <v>15</v>
      </c>
      <c r="I48" s="88">
        <v>22</v>
      </c>
      <c r="J48" s="88">
        <v>91</v>
      </c>
      <c r="K48" s="77">
        <f t="shared" si="17"/>
        <v>257</v>
      </c>
      <c r="L48" s="46">
        <f t="shared" si="18"/>
        <v>3.8910505836575876E-3</v>
      </c>
      <c r="M48" s="46">
        <f t="shared" si="19"/>
        <v>0.10505836575875487</v>
      </c>
      <c r="N48" s="46">
        <f t="shared" si="20"/>
        <v>0.17120622568093385</v>
      </c>
      <c r="O48" s="46">
        <f t="shared" si="21"/>
        <v>0.22178988326848248</v>
      </c>
      <c r="P48" s="46">
        <f t="shared" si="22"/>
        <v>5.8365758754863814E-2</v>
      </c>
      <c r="Q48" s="46">
        <f t="shared" si="23"/>
        <v>8.5603112840466927E-2</v>
      </c>
      <c r="R48" s="46">
        <f t="shared" si="24"/>
        <v>0.35408560311284049</v>
      </c>
      <c r="S48" s="98">
        <f t="shared" si="25"/>
        <v>1</v>
      </c>
    </row>
    <row r="49" spans="1:19" ht="12.75" customHeight="1">
      <c r="A49" s="1" t="s">
        <v>42</v>
      </c>
      <c r="B49" s="79">
        <v>25.1</v>
      </c>
      <c r="C49" s="80">
        <v>25</v>
      </c>
      <c r="D49" s="81">
        <v>6</v>
      </c>
      <c r="E49" s="81">
        <v>92</v>
      </c>
      <c r="F49" s="81">
        <v>123</v>
      </c>
      <c r="G49" s="81">
        <v>110</v>
      </c>
      <c r="H49" s="81">
        <v>13</v>
      </c>
      <c r="I49" s="81">
        <v>2</v>
      </c>
      <c r="J49" s="81">
        <v>12</v>
      </c>
      <c r="K49" s="77">
        <f t="shared" si="17"/>
        <v>358</v>
      </c>
      <c r="L49" s="46">
        <f t="shared" si="18"/>
        <v>1.6759776536312849E-2</v>
      </c>
      <c r="M49" s="46">
        <f t="shared" si="19"/>
        <v>0.25698324022346369</v>
      </c>
      <c r="N49" s="46">
        <f t="shared" si="20"/>
        <v>0.34357541899441341</v>
      </c>
      <c r="O49" s="46">
        <f t="shared" si="21"/>
        <v>0.30726256983240224</v>
      </c>
      <c r="P49" s="46">
        <f t="shared" si="22"/>
        <v>3.6312849162011177E-2</v>
      </c>
      <c r="Q49" s="46">
        <f t="shared" si="23"/>
        <v>5.5865921787709499E-3</v>
      </c>
      <c r="R49" s="46">
        <f t="shared" si="24"/>
        <v>3.3519553072625698E-2</v>
      </c>
      <c r="S49" s="98">
        <f t="shared" si="25"/>
        <v>1</v>
      </c>
    </row>
    <row r="50" spans="1:19" ht="12.75" customHeight="1">
      <c r="A50" s="1" t="s">
        <v>43</v>
      </c>
      <c r="B50" s="79">
        <v>26.2</v>
      </c>
      <c r="C50" s="80">
        <v>26.4</v>
      </c>
      <c r="D50" s="81">
        <v>62</v>
      </c>
      <c r="E50" s="81">
        <v>472</v>
      </c>
      <c r="F50" s="81">
        <v>502</v>
      </c>
      <c r="G50" s="81">
        <v>313</v>
      </c>
      <c r="H50" s="81">
        <v>20</v>
      </c>
      <c r="I50" s="81">
        <v>2</v>
      </c>
      <c r="J50" s="81">
        <v>259</v>
      </c>
      <c r="K50" s="77">
        <f t="shared" si="17"/>
        <v>1630</v>
      </c>
      <c r="L50" s="46">
        <f t="shared" si="18"/>
        <v>3.8036809815950923E-2</v>
      </c>
      <c r="M50" s="46">
        <f t="shared" si="19"/>
        <v>0.28957055214723926</v>
      </c>
      <c r="N50" s="46">
        <f t="shared" si="20"/>
        <v>0.30797546012269938</v>
      </c>
      <c r="O50" s="46">
        <f t="shared" si="21"/>
        <v>0.19202453987730062</v>
      </c>
      <c r="P50" s="46">
        <f t="shared" si="22"/>
        <v>1.2269938650306749E-2</v>
      </c>
      <c r="Q50" s="46">
        <f t="shared" si="23"/>
        <v>1.2269938650306749E-3</v>
      </c>
      <c r="R50" s="46">
        <f t="shared" si="24"/>
        <v>0.15889570552147239</v>
      </c>
      <c r="S50" s="98">
        <f t="shared" si="25"/>
        <v>1</v>
      </c>
    </row>
    <row r="51" spans="1:19" ht="12.75" customHeight="1">
      <c r="A51" s="1" t="s">
        <v>44</v>
      </c>
      <c r="B51" s="79">
        <v>23</v>
      </c>
      <c r="C51" s="80">
        <v>22.8</v>
      </c>
      <c r="D51" s="81">
        <v>8</v>
      </c>
      <c r="E51" s="81">
        <v>65</v>
      </c>
      <c r="F51" s="81">
        <v>125</v>
      </c>
      <c r="G51" s="81">
        <v>171</v>
      </c>
      <c r="H51" s="81">
        <v>56</v>
      </c>
      <c r="I51" s="81">
        <v>33</v>
      </c>
      <c r="J51" s="81">
        <v>58</v>
      </c>
      <c r="K51" s="77">
        <f t="shared" si="17"/>
        <v>516</v>
      </c>
      <c r="L51" s="46">
        <f t="shared" si="18"/>
        <v>1.5503875968992248E-2</v>
      </c>
      <c r="M51" s="46">
        <f t="shared" si="19"/>
        <v>0.12596899224806202</v>
      </c>
      <c r="N51" s="46">
        <f t="shared" si="20"/>
        <v>0.24224806201550386</v>
      </c>
      <c r="O51" s="46">
        <f t="shared" si="21"/>
        <v>0.33139534883720928</v>
      </c>
      <c r="P51" s="46">
        <f t="shared" si="22"/>
        <v>0.10852713178294573</v>
      </c>
      <c r="Q51" s="46">
        <f t="shared" si="23"/>
        <v>6.3953488372093026E-2</v>
      </c>
      <c r="R51" s="46">
        <f t="shared" si="24"/>
        <v>0.1124031007751938</v>
      </c>
      <c r="S51" s="98">
        <f t="shared" si="25"/>
        <v>0.99999999999999989</v>
      </c>
    </row>
    <row r="52" spans="1:19" ht="12.75" customHeight="1">
      <c r="A52" s="1" t="s">
        <v>45</v>
      </c>
      <c r="B52" s="79">
        <v>22.3</v>
      </c>
      <c r="C52" s="80">
        <v>22.7</v>
      </c>
      <c r="D52" s="81">
        <v>1</v>
      </c>
      <c r="E52" s="81">
        <v>20</v>
      </c>
      <c r="F52" s="81">
        <v>57</v>
      </c>
      <c r="G52" s="81">
        <v>101</v>
      </c>
      <c r="H52" s="81">
        <v>23</v>
      </c>
      <c r="I52" s="81">
        <v>5</v>
      </c>
      <c r="J52" s="81">
        <v>16</v>
      </c>
      <c r="K52" s="77">
        <f t="shared" si="17"/>
        <v>223</v>
      </c>
      <c r="L52" s="46">
        <f t="shared" si="18"/>
        <v>4.4843049327354259E-3</v>
      </c>
      <c r="M52" s="46">
        <f t="shared" si="19"/>
        <v>8.9686098654708515E-2</v>
      </c>
      <c r="N52" s="46">
        <f t="shared" si="20"/>
        <v>0.2556053811659193</v>
      </c>
      <c r="O52" s="46">
        <f t="shared" si="21"/>
        <v>0.452914798206278</v>
      </c>
      <c r="P52" s="46">
        <f t="shared" si="22"/>
        <v>0.1031390134529148</v>
      </c>
      <c r="Q52" s="46">
        <f t="shared" si="23"/>
        <v>2.2421524663677129E-2</v>
      </c>
      <c r="R52" s="46">
        <f t="shared" si="24"/>
        <v>7.1748878923766815E-2</v>
      </c>
      <c r="S52" s="98">
        <f t="shared" si="25"/>
        <v>0.99999999999999989</v>
      </c>
    </row>
    <row r="53" spans="1:19" ht="12.75" customHeight="1">
      <c r="A53" s="1" t="s">
        <v>46</v>
      </c>
      <c r="B53" s="79">
        <v>31.8</v>
      </c>
      <c r="C53" s="80">
        <v>32.4</v>
      </c>
      <c r="D53" s="81">
        <v>449</v>
      </c>
      <c r="E53" s="81">
        <v>402</v>
      </c>
      <c r="F53" s="81">
        <v>13</v>
      </c>
      <c r="G53" s="81">
        <v>1</v>
      </c>
      <c r="H53" s="81">
        <v>0</v>
      </c>
      <c r="I53" s="81">
        <v>0</v>
      </c>
      <c r="J53" s="81">
        <v>561</v>
      </c>
      <c r="K53" s="77">
        <f t="shared" si="17"/>
        <v>1426</v>
      </c>
      <c r="L53" s="46">
        <f t="shared" si="18"/>
        <v>0.31486676016830295</v>
      </c>
      <c r="M53" s="46">
        <f t="shared" si="19"/>
        <v>0.28190743338008417</v>
      </c>
      <c r="N53" s="46">
        <f t="shared" si="20"/>
        <v>9.1164095371669002E-3</v>
      </c>
      <c r="O53" s="46">
        <f t="shared" si="21"/>
        <v>7.0126227208976155E-4</v>
      </c>
      <c r="P53" s="46">
        <f t="shared" si="22"/>
        <v>0</v>
      </c>
      <c r="Q53" s="46">
        <f t="shared" si="23"/>
        <v>0</v>
      </c>
      <c r="R53" s="46">
        <f t="shared" si="24"/>
        <v>0.39340813464235624</v>
      </c>
      <c r="S53" s="98">
        <f t="shared" si="25"/>
        <v>1</v>
      </c>
    </row>
    <row r="54" spans="1:19" ht="12.75" customHeight="1">
      <c r="A54" s="1" t="s">
        <v>47</v>
      </c>
      <c r="B54" s="79">
        <v>24.2</v>
      </c>
      <c r="C54" s="80">
        <v>24</v>
      </c>
      <c r="D54" s="81">
        <v>4</v>
      </c>
      <c r="E54" s="81">
        <v>68</v>
      </c>
      <c r="F54" s="81">
        <v>113</v>
      </c>
      <c r="G54" s="81">
        <v>152</v>
      </c>
      <c r="H54" s="81">
        <v>26</v>
      </c>
      <c r="I54" s="81">
        <v>9</v>
      </c>
      <c r="J54" s="81">
        <v>48</v>
      </c>
      <c r="K54" s="77">
        <f t="shared" si="17"/>
        <v>420</v>
      </c>
      <c r="L54" s="46">
        <f t="shared" si="18"/>
        <v>9.5238095238095247E-3</v>
      </c>
      <c r="M54" s="46">
        <f t="shared" si="19"/>
        <v>0.16190476190476191</v>
      </c>
      <c r="N54" s="46">
        <f t="shared" si="20"/>
        <v>0.26904761904761904</v>
      </c>
      <c r="O54" s="46">
        <f t="shared" si="21"/>
        <v>0.3619047619047619</v>
      </c>
      <c r="P54" s="46">
        <f t="shared" si="22"/>
        <v>6.1904761904761907E-2</v>
      </c>
      <c r="Q54" s="46">
        <f t="shared" si="23"/>
        <v>2.1428571428571429E-2</v>
      </c>
      <c r="R54" s="46">
        <f t="shared" si="24"/>
        <v>0.11428571428571428</v>
      </c>
      <c r="S54" s="98">
        <f t="shared" si="25"/>
        <v>1</v>
      </c>
    </row>
    <row r="55" spans="1:19" s="4" customFormat="1" ht="12.75" customHeight="1">
      <c r="A55" s="1" t="s">
        <v>48</v>
      </c>
      <c r="B55" s="84">
        <v>25.2</v>
      </c>
      <c r="C55" s="80">
        <v>25</v>
      </c>
      <c r="D55" s="85">
        <v>2</v>
      </c>
      <c r="E55" s="85">
        <v>57</v>
      </c>
      <c r="F55" s="85">
        <v>77</v>
      </c>
      <c r="G55" s="85">
        <v>69</v>
      </c>
      <c r="H55" s="85">
        <v>1</v>
      </c>
      <c r="I55" s="85">
        <v>0</v>
      </c>
      <c r="J55" s="85">
        <v>38</v>
      </c>
      <c r="K55" s="77">
        <f t="shared" si="17"/>
        <v>244</v>
      </c>
      <c r="L55" s="86">
        <f t="shared" si="18"/>
        <v>8.1967213114754103E-3</v>
      </c>
      <c r="M55" s="86">
        <f t="shared" si="19"/>
        <v>0.23360655737704919</v>
      </c>
      <c r="N55" s="86">
        <f t="shared" si="20"/>
        <v>0.3155737704918033</v>
      </c>
      <c r="O55" s="86">
        <f t="shared" si="21"/>
        <v>0.28278688524590162</v>
      </c>
      <c r="P55" s="86">
        <f t="shared" si="22"/>
        <v>4.0983606557377051E-3</v>
      </c>
      <c r="Q55" s="86">
        <f t="shared" si="23"/>
        <v>0</v>
      </c>
      <c r="R55" s="86">
        <f t="shared" si="24"/>
        <v>0.15573770491803279</v>
      </c>
      <c r="S55" s="101">
        <f t="shared" si="25"/>
        <v>1</v>
      </c>
    </row>
    <row r="56" spans="1:19" ht="12.75" customHeight="1">
      <c r="A56" s="1" t="s">
        <v>49</v>
      </c>
      <c r="B56" s="79">
        <v>25.2</v>
      </c>
      <c r="C56" s="80">
        <v>25.5</v>
      </c>
      <c r="D56" s="81">
        <v>5</v>
      </c>
      <c r="E56" s="81">
        <v>76</v>
      </c>
      <c r="F56" s="81">
        <v>84</v>
      </c>
      <c r="G56" s="81">
        <v>87</v>
      </c>
      <c r="H56" s="81">
        <v>1</v>
      </c>
      <c r="I56" s="81">
        <v>0</v>
      </c>
      <c r="J56" s="81">
        <v>12</v>
      </c>
      <c r="K56" s="77">
        <f t="shared" si="17"/>
        <v>265</v>
      </c>
      <c r="L56" s="46">
        <f t="shared" si="18"/>
        <v>1.8867924528301886E-2</v>
      </c>
      <c r="M56" s="46">
        <f t="shared" si="19"/>
        <v>0.28679245283018867</v>
      </c>
      <c r="N56" s="46">
        <f t="shared" si="20"/>
        <v>0.31698113207547168</v>
      </c>
      <c r="O56" s="46">
        <f t="shared" si="21"/>
        <v>0.32830188679245281</v>
      </c>
      <c r="P56" s="46">
        <f t="shared" si="22"/>
        <v>3.7735849056603774E-3</v>
      </c>
      <c r="Q56" s="46">
        <f t="shared" si="23"/>
        <v>0</v>
      </c>
      <c r="R56" s="46">
        <f t="shared" si="24"/>
        <v>4.5283018867924525E-2</v>
      </c>
      <c r="S56" s="98">
        <f t="shared" si="25"/>
        <v>1</v>
      </c>
    </row>
    <row r="57" spans="1:19" ht="12.75" customHeight="1">
      <c r="A57" s="1" t="s">
        <v>50</v>
      </c>
      <c r="B57" s="79">
        <v>22</v>
      </c>
      <c r="C57" s="80">
        <v>22</v>
      </c>
      <c r="D57" s="81">
        <v>0</v>
      </c>
      <c r="E57" s="81">
        <v>11</v>
      </c>
      <c r="F57" s="81">
        <v>28</v>
      </c>
      <c r="G57" s="81">
        <v>69</v>
      </c>
      <c r="H57" s="81">
        <v>23</v>
      </c>
      <c r="I57" s="81">
        <v>2</v>
      </c>
      <c r="J57" s="81">
        <v>18</v>
      </c>
      <c r="K57" s="77">
        <f t="shared" si="17"/>
        <v>151</v>
      </c>
      <c r="L57" s="46">
        <f t="shared" si="18"/>
        <v>0</v>
      </c>
      <c r="M57" s="46">
        <f t="shared" si="19"/>
        <v>7.2847682119205295E-2</v>
      </c>
      <c r="N57" s="46">
        <f t="shared" si="20"/>
        <v>0.18543046357615894</v>
      </c>
      <c r="O57" s="46">
        <f t="shared" si="21"/>
        <v>0.45695364238410596</v>
      </c>
      <c r="P57" s="46">
        <f t="shared" si="22"/>
        <v>0.15231788079470199</v>
      </c>
      <c r="Q57" s="46">
        <f t="shared" si="23"/>
        <v>1.3245033112582781E-2</v>
      </c>
      <c r="R57" s="46">
        <f t="shared" si="24"/>
        <v>0.11920529801324503</v>
      </c>
      <c r="S57" s="98">
        <f t="shared" si="25"/>
        <v>1</v>
      </c>
    </row>
    <row r="58" spans="1:19" ht="12.75" customHeight="1">
      <c r="A58" s="1" t="s">
        <v>27</v>
      </c>
      <c r="B58" s="89"/>
      <c r="C58" s="90"/>
      <c r="D58" s="81">
        <f t="shared" ref="D58:J58" si="26">SUM(D35:D57)</f>
        <v>563</v>
      </c>
      <c r="E58" s="81">
        <f t="shared" si="26"/>
        <v>1669</v>
      </c>
      <c r="F58" s="81">
        <f t="shared" si="26"/>
        <v>1968</v>
      </c>
      <c r="G58" s="81">
        <f t="shared" si="26"/>
        <v>2950</v>
      </c>
      <c r="H58" s="81">
        <f t="shared" si="26"/>
        <v>619</v>
      </c>
      <c r="I58" s="81">
        <f>SUM(I35:I57)</f>
        <v>225</v>
      </c>
      <c r="J58" s="81">
        <f t="shared" si="26"/>
        <v>2064</v>
      </c>
      <c r="K58" s="77">
        <f t="shared" si="17"/>
        <v>10058</v>
      </c>
      <c r="L58" s="46">
        <f t="shared" si="18"/>
        <v>5.5975343010538872E-2</v>
      </c>
      <c r="M58" s="46">
        <f t="shared" si="19"/>
        <v>0.16593756213959038</v>
      </c>
      <c r="N58" s="46">
        <f t="shared" si="20"/>
        <v>0.19566514217538278</v>
      </c>
      <c r="O58" s="46">
        <f t="shared" si="21"/>
        <v>0.29329886657387155</v>
      </c>
      <c r="P58" s="46">
        <f t="shared" si="22"/>
        <v>6.1543050308212367E-2</v>
      </c>
      <c r="Q58" s="46">
        <f t="shared" si="23"/>
        <v>2.2370252535295287E-2</v>
      </c>
      <c r="R58" s="46">
        <f t="shared" si="24"/>
        <v>0.20520978325710876</v>
      </c>
      <c r="S58" s="98">
        <f t="shared" si="25"/>
        <v>1</v>
      </c>
    </row>
    <row r="59" spans="1:19" ht="12.75" customHeight="1">
      <c r="A59" s="18"/>
      <c r="B59" s="89"/>
      <c r="C59" s="90"/>
      <c r="D59" s="81"/>
      <c r="E59" s="81"/>
      <c r="F59" s="81"/>
      <c r="G59" s="81"/>
      <c r="H59" s="81"/>
      <c r="I59" s="81"/>
      <c r="J59" s="81"/>
      <c r="K59" s="77"/>
      <c r="L59" s="46"/>
      <c r="M59" s="55"/>
      <c r="N59" s="55"/>
      <c r="O59" s="55"/>
      <c r="P59" s="55"/>
      <c r="Q59" s="55"/>
      <c r="R59" s="55"/>
      <c r="S59" s="102"/>
    </row>
    <row r="60" spans="1:19" ht="12.75" customHeight="1" thickBot="1">
      <c r="A60" s="5" t="s">
        <v>51</v>
      </c>
      <c r="B60" s="91"/>
      <c r="C60" s="92"/>
      <c r="D60" s="93">
        <f>SUM(D22+D58)</f>
        <v>983</v>
      </c>
      <c r="E60" s="93">
        <f>SUM(E22+E58)</f>
        <v>5244</v>
      </c>
      <c r="F60" s="93">
        <f>SUM(F22+F58)</f>
        <v>7633</v>
      </c>
      <c r="G60" s="93">
        <f>SUM(G22+G58)</f>
        <v>9867</v>
      </c>
      <c r="H60" s="93">
        <f>SUM(H22+H58)</f>
        <v>1941</v>
      </c>
      <c r="I60" s="93">
        <f>SUM(I22+I58)</f>
        <v>1165</v>
      </c>
      <c r="J60" s="93">
        <f>SUM(J22+J58)</f>
        <v>3387</v>
      </c>
      <c r="K60" s="94">
        <f>SUM(K22+K58)</f>
        <v>30220</v>
      </c>
      <c r="L60" s="46">
        <f>SUM(D60/K60)</f>
        <v>3.2528127068166775E-2</v>
      </c>
      <c r="M60" s="46">
        <f>SUM(E60/K60)</f>
        <v>0.17352746525479815</v>
      </c>
      <c r="N60" s="46">
        <f>SUM(F60/K60)</f>
        <v>0.25258107213765718</v>
      </c>
      <c r="O60" s="46">
        <f>SUM(G60/K60)</f>
        <v>0.32650562541363337</v>
      </c>
      <c r="P60" s="46">
        <f>SUM(H60/K60)</f>
        <v>6.4228987425546002E-2</v>
      </c>
      <c r="Q60" s="46">
        <f>SUM(I60/K60)</f>
        <v>3.8550628722700202E-2</v>
      </c>
      <c r="R60" s="46">
        <f>SUM(J60/K60)</f>
        <v>0.11207809397749835</v>
      </c>
      <c r="S60" s="99">
        <f>SUM(L60:R60)</f>
        <v>1</v>
      </c>
    </row>
    <row r="61" spans="1:19" ht="12.75" customHeight="1" thickTop="1">
      <c r="A61" s="95" t="s">
        <v>53</v>
      </c>
      <c r="B61" s="80"/>
      <c r="C61" s="80"/>
      <c r="D61" s="78"/>
      <c r="E61" s="78"/>
      <c r="F61" s="78"/>
      <c r="G61" s="78"/>
      <c r="H61" s="78"/>
      <c r="I61" s="78"/>
      <c r="J61" s="78"/>
      <c r="K61" s="78"/>
      <c r="L61" s="96"/>
      <c r="M61" s="96"/>
      <c r="N61" s="96"/>
      <c r="O61" s="96"/>
      <c r="P61" s="96"/>
      <c r="Q61" s="96"/>
      <c r="R61" s="96"/>
      <c r="S61" s="78"/>
    </row>
    <row r="62" spans="1:19" ht="12.75" customHeight="1">
      <c r="A62" s="1" t="s">
        <v>65</v>
      </c>
      <c r="B62" s="56"/>
      <c r="C62" s="56"/>
      <c r="D62" s="57"/>
      <c r="E62" s="57"/>
      <c r="F62" s="57"/>
      <c r="G62" s="57"/>
      <c r="H62" s="57"/>
      <c r="I62" s="57"/>
      <c r="J62" s="57"/>
      <c r="K62" s="57"/>
      <c r="L62" s="55"/>
      <c r="M62" s="55"/>
      <c r="N62" s="55"/>
      <c r="O62" s="55"/>
      <c r="P62" s="55"/>
      <c r="Q62" s="55"/>
      <c r="R62" s="55"/>
      <c r="S62" s="55"/>
    </row>
    <row r="63" spans="1:19" ht="12.75" customHeight="1">
      <c r="A63" s="1" t="s">
        <v>28</v>
      </c>
      <c r="B63" s="56"/>
      <c r="C63" s="56"/>
    </row>
    <row r="65" spans="1:3">
      <c r="A65" s="18"/>
      <c r="B65" s="56"/>
      <c r="C65" s="56"/>
    </row>
    <row r="66" spans="1:3">
      <c r="A66" s="18"/>
      <c r="B66" s="56"/>
      <c r="C66" s="56"/>
    </row>
    <row r="67" spans="1:3">
      <c r="A67" s="18"/>
      <c r="B67" s="56"/>
      <c r="C67" s="56"/>
    </row>
    <row r="68" spans="1:3">
      <c r="A68" s="18"/>
      <c r="B68" s="56"/>
      <c r="C68" s="56"/>
    </row>
    <row r="69" spans="1:3">
      <c r="A69" s="18"/>
      <c r="B69" s="56"/>
      <c r="C69" s="56"/>
    </row>
    <row r="70" spans="1:3">
      <c r="A70" s="18"/>
      <c r="B70" s="56"/>
      <c r="C70" s="56"/>
    </row>
    <row r="71" spans="1:3">
      <c r="A71" s="18"/>
      <c r="B71" s="56"/>
      <c r="C71" s="56"/>
    </row>
    <row r="72" spans="1:3">
      <c r="A72" s="18"/>
      <c r="B72" s="56"/>
      <c r="C72" s="56"/>
    </row>
    <row r="73" spans="1:3">
      <c r="A73" s="18"/>
      <c r="B73" s="56"/>
      <c r="C73" s="56"/>
    </row>
    <row r="74" spans="1:3">
      <c r="A74" s="18"/>
      <c r="B74" s="56"/>
      <c r="C74" s="56"/>
    </row>
    <row r="75" spans="1:3">
      <c r="A75" s="18"/>
      <c r="B75" s="56"/>
      <c r="C75" s="56"/>
    </row>
    <row r="76" spans="1:3">
      <c r="A76" s="18"/>
      <c r="B76" s="56"/>
      <c r="C76" s="56"/>
    </row>
    <row r="77" spans="1:3">
      <c r="A77" s="18"/>
      <c r="B77" s="56"/>
      <c r="C77" s="56"/>
    </row>
    <row r="78" spans="1:3">
      <c r="A78" s="18"/>
      <c r="B78" s="56"/>
      <c r="C78" s="56"/>
    </row>
    <row r="79" spans="1:3">
      <c r="A79" s="18"/>
      <c r="B79" s="56"/>
      <c r="C79" s="56"/>
    </row>
    <row r="80" spans="1:3">
      <c r="A80" s="18"/>
      <c r="B80" s="56"/>
      <c r="C80" s="56"/>
    </row>
    <row r="81" spans="1:3">
      <c r="A81" s="18"/>
      <c r="B81" s="56"/>
      <c r="C81" s="56"/>
    </row>
    <row r="82" spans="1:3">
      <c r="A82" s="18"/>
      <c r="B82" s="56"/>
      <c r="C82" s="56"/>
    </row>
    <row r="83" spans="1:3">
      <c r="A83" s="18"/>
      <c r="B83" s="56"/>
      <c r="C83" s="56"/>
    </row>
    <row r="84" spans="1:3">
      <c r="A84" s="18"/>
      <c r="B84" s="56"/>
      <c r="C84" s="56"/>
    </row>
    <row r="85" spans="1:3">
      <c r="A85" s="18"/>
      <c r="B85" s="56"/>
      <c r="C85" s="56"/>
    </row>
    <row r="86" spans="1:3">
      <c r="A86" s="18"/>
      <c r="B86" s="56"/>
      <c r="C86" s="56"/>
    </row>
    <row r="87" spans="1:3">
      <c r="A87" s="18"/>
      <c r="B87" s="56"/>
      <c r="C87" s="56"/>
    </row>
    <row r="88" spans="1:3">
      <c r="A88" s="18"/>
      <c r="B88" s="56"/>
      <c r="C88" s="56"/>
    </row>
    <row r="89" spans="1:3">
      <c r="A89" s="18"/>
      <c r="B89" s="56"/>
      <c r="C89" s="56"/>
    </row>
    <row r="90" spans="1:3">
      <c r="A90" s="18"/>
      <c r="B90" s="56"/>
      <c r="C90" s="56"/>
    </row>
    <row r="91" spans="1:3">
      <c r="A91" s="18"/>
      <c r="B91" s="56"/>
      <c r="C91" s="56"/>
    </row>
    <row r="92" spans="1:3">
      <c r="A92" s="18"/>
      <c r="B92" s="56"/>
      <c r="C92" s="56"/>
    </row>
    <row r="93" spans="1:3">
      <c r="A93" s="18"/>
      <c r="B93" s="56"/>
      <c r="C93" s="56"/>
    </row>
    <row r="94" spans="1:3">
      <c r="A94" s="18"/>
      <c r="B94" s="56"/>
      <c r="C94" s="56"/>
    </row>
    <row r="95" spans="1:3">
      <c r="A95" s="18"/>
      <c r="B95" s="56"/>
      <c r="C95" s="56"/>
    </row>
    <row r="96" spans="1:3">
      <c r="A96" s="18"/>
      <c r="B96" s="56"/>
      <c r="C96" s="56"/>
    </row>
    <row r="97" spans="1:3">
      <c r="A97" s="18"/>
      <c r="B97" s="56"/>
      <c r="C97" s="56"/>
    </row>
    <row r="98" spans="1:3">
      <c r="A98" s="18"/>
      <c r="B98" s="56"/>
      <c r="C98" s="56"/>
    </row>
    <row r="99" spans="1:3">
      <c r="A99" s="18"/>
      <c r="B99" s="56"/>
      <c r="C99" s="56"/>
    </row>
    <row r="100" spans="1:3">
      <c r="A100" s="18"/>
      <c r="B100" s="56"/>
      <c r="C100" s="56"/>
    </row>
    <row r="101" spans="1:3">
      <c r="A101" s="18"/>
      <c r="B101" s="56"/>
      <c r="C101" s="56"/>
    </row>
    <row r="102" spans="1:3">
      <c r="A102" s="18"/>
      <c r="B102" s="56"/>
      <c r="C102" s="56"/>
    </row>
    <row r="103" spans="1:3">
      <c r="A103" s="18"/>
      <c r="B103" s="56"/>
      <c r="C103" s="56"/>
    </row>
    <row r="104" spans="1:3">
      <c r="A104" s="18"/>
      <c r="B104" s="56"/>
      <c r="C104" s="56"/>
    </row>
    <row r="105" spans="1:3">
      <c r="A105" s="18"/>
      <c r="B105" s="56"/>
      <c r="C105" s="56"/>
    </row>
    <row r="106" spans="1:3">
      <c r="A106" s="18"/>
      <c r="B106" s="56"/>
      <c r="C106" s="56"/>
    </row>
    <row r="107" spans="1:3">
      <c r="A107" s="18"/>
      <c r="B107" s="56"/>
      <c r="C107" s="56"/>
    </row>
    <row r="108" spans="1:3">
      <c r="A108" s="18"/>
      <c r="B108" s="56"/>
      <c r="C108" s="56"/>
    </row>
    <row r="109" spans="1:3">
      <c r="A109" s="18"/>
      <c r="B109" s="56"/>
      <c r="C109" s="56"/>
    </row>
    <row r="110" spans="1:3">
      <c r="A110" s="18"/>
      <c r="B110" s="56"/>
      <c r="C110" s="56"/>
    </row>
    <row r="111" spans="1:3">
      <c r="A111" s="18"/>
      <c r="B111" s="56"/>
      <c r="C111" s="56"/>
    </row>
    <row r="112" spans="1:3">
      <c r="A112" s="18"/>
      <c r="B112" s="56"/>
      <c r="C112" s="56"/>
    </row>
    <row r="113" spans="1:3">
      <c r="A113" s="18"/>
      <c r="B113" s="56"/>
      <c r="C113" s="56"/>
    </row>
    <row r="114" spans="1:3">
      <c r="A114" s="18"/>
      <c r="B114" s="56"/>
      <c r="C114" s="56"/>
    </row>
    <row r="115" spans="1:3">
      <c r="A115" s="18"/>
      <c r="B115" s="56"/>
      <c r="C115" s="56"/>
    </row>
  </sheetData>
  <mergeCells count="4">
    <mergeCell ref="J6:J7"/>
    <mergeCell ref="R6:R7"/>
    <mergeCell ref="J32:J33"/>
    <mergeCell ref="R32:R33"/>
  </mergeCells>
  <phoneticPr fontId="5" type="noConversion"/>
  <pageMargins left="1.02" right="0.25" top="1" bottom="0.5" header="0.5" footer="0.5"/>
  <pageSetup scale="97" orientation="landscape" r:id="rId1"/>
  <headerFooter alignWithMargins="0"/>
  <rowBreaks count="1" manualBreakCount="1">
    <brk id="26" max="19" man="1"/>
  </rowBreaks>
  <ignoredErrors>
    <ignoredError sqref="K21:K22 K48:K54 K35:K45 K9:K20 K46:K47 K55:K57" formulaRange="1"/>
    <ignoredError sqref="D6:Q7 D32:Q3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2 - HS Freshmen by ACT In</vt:lpstr>
      <vt:lpstr>'Table 2 - HS Freshmen by ACT In'!Print_Area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description>pdf</dc:description>
  <cp:lastModifiedBy>Jeffrey Smith</cp:lastModifiedBy>
  <cp:lastPrinted>2009-08-21T16:04:01Z</cp:lastPrinted>
  <dcterms:created xsi:type="dcterms:W3CDTF">2003-06-16T18:58:16Z</dcterms:created>
  <dcterms:modified xsi:type="dcterms:W3CDTF">2009-08-21T16:06:03Z</dcterms:modified>
</cp:coreProperties>
</file>