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W:\Operations\Grants\Fast Track Program\Upload File\Website Posting\"/>
    </mc:Choice>
  </mc:AlternateContent>
  <workbookProtection workbookAlgorithmName="SHA-512" workbookHashValue="+T/IYe4ncpv9puD2pAdkhpg+ub6l8rz91b35iwssovUVhkSmhuQZItKKWpRcAueGeDBzO+pFiWpAcB6tVhMFVg==" workbookSaltValue="IQ7gIRu0MpF7ZTAJr+F52g==" workbookSpinCount="100000" lockStructure="1"/>
  <bookViews>
    <workbookView xWindow="0" yWindow="0" windowWidth="20490" windowHeight="7020"/>
  </bookViews>
  <sheets>
    <sheet name="Calculator" sheetId="1" r:id="rId1"/>
    <sheet name="Example - Standard Award" sheetId="5" r:id="rId2"/>
    <sheet name=" Example - Award Cap"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6" l="1"/>
  <c r="H36" i="6" s="1"/>
  <c r="J36" i="6" s="1"/>
  <c r="B36" i="5"/>
  <c r="H36" i="5" s="1"/>
  <c r="J36" i="5" s="1"/>
  <c r="E19" i="6"/>
  <c r="E18" i="6"/>
  <c r="E17" i="6"/>
  <c r="E16" i="6"/>
  <c r="E15" i="6"/>
  <c r="E14" i="6"/>
  <c r="E13" i="6"/>
  <c r="E12" i="6"/>
  <c r="E20" i="6" s="1"/>
  <c r="E26" i="6" s="1"/>
  <c r="E31" i="6" s="1"/>
  <c r="B10" i="6"/>
  <c r="E3" i="6"/>
  <c r="E5" i="6" s="1"/>
  <c r="E3" i="5"/>
  <c r="E5" i="5" s="1"/>
  <c r="E32" i="5" s="1"/>
  <c r="E19" i="5"/>
  <c r="E18" i="5"/>
  <c r="E17" i="5"/>
  <c r="E16" i="5"/>
  <c r="E15" i="5"/>
  <c r="E14" i="5"/>
  <c r="E13" i="5"/>
  <c r="E12" i="5"/>
  <c r="E20" i="5" s="1"/>
  <c r="E26" i="5" s="1"/>
  <c r="E31" i="5" s="1"/>
  <c r="B10" i="5"/>
  <c r="E27" i="6" l="1"/>
  <c r="E32" i="6"/>
  <c r="E33" i="6" s="1"/>
  <c r="E33" i="5"/>
  <c r="E27" i="5"/>
  <c r="E19" i="1" l="1"/>
  <c r="E18" i="1"/>
  <c r="E17" i="1"/>
  <c r="E16" i="1"/>
  <c r="E15" i="1"/>
  <c r="E3" i="1"/>
  <c r="E5" i="1" s="1"/>
  <c r="E32" i="1" s="1"/>
  <c r="E14" i="1"/>
  <c r="E13" i="1"/>
  <c r="E12" i="1"/>
  <c r="B10" i="1"/>
  <c r="E20" i="1" l="1"/>
  <c r="E26" i="1" s="1"/>
  <c r="E27" i="1" l="1"/>
  <c r="E31" i="1"/>
  <c r="E33" i="1" s="1"/>
</calcChain>
</file>

<file path=xl/sharedStrings.xml><?xml version="1.0" encoding="utf-8"?>
<sst xmlns="http://schemas.openxmlformats.org/spreadsheetml/2006/main" count="139" uniqueCount="52">
  <si>
    <t>Hours</t>
  </si>
  <si>
    <t>Rate</t>
  </si>
  <si>
    <t xml:space="preserve">CLOCK HOUR ONLY: Calculate the Institutional Clock Hour Rate. (Note: For clock hour institutions, the hourly rate is calculated by dividing the program's total tuition by total program hours. </t>
  </si>
  <si>
    <t>Insert the program's total tuition amount.</t>
  </si>
  <si>
    <t>Insert the program's total clock hours.</t>
  </si>
  <si>
    <t>Total Tuition for the Payment Period</t>
  </si>
  <si>
    <t xml:space="preserve">FAST TRACK SCHOLARSHIP
INDEPENDENT INSTITUTION AWARD CALCULATOR </t>
  </si>
  <si>
    <t>Total Hours Enrolled</t>
  </si>
  <si>
    <t>Award Cap Amount</t>
  </si>
  <si>
    <t>STEP 1: CALCULATE THE AWARD CAP</t>
  </si>
  <si>
    <t>STEP 2:  CALCULATE THE STANDARD AWARD</t>
  </si>
  <si>
    <t xml:space="preserve">Repeat with Tuition Rate 3 (if applicable) </t>
  </si>
  <si>
    <t xml:space="preserve">Repeat with Tuition Rate 4 (if applicable) 
</t>
  </si>
  <si>
    <t xml:space="preserve">Repeat with Tuition Rate 5 (if applicable) 
</t>
  </si>
  <si>
    <t xml:space="preserve">Repeat with Tuition Rate 6 (if applicable) 
</t>
  </si>
  <si>
    <t xml:space="preserve">Repeat with Tuition Rate 7 (if applicable) </t>
  </si>
  <si>
    <t xml:space="preserve">Repeat with Tuition Rate 8 (if applicable) 
</t>
  </si>
  <si>
    <t>Insert the institutional and program-specific fees charged to all students in this program for this payment period.  Do NOT
include course-specific fees.</t>
  </si>
  <si>
    <t>Insert the Pell amount for this payment period</t>
  </si>
  <si>
    <t>Insert the WIOA amount for this payment period</t>
  </si>
  <si>
    <t>Insert the Other Federal Aid Amount for this payment period
 (total amount of non-loan and non-work study federal aid other than Pell and WIOA awarded to the student for the payment period)</t>
  </si>
  <si>
    <r>
      <t>Insert the State Aid Amount for this payment period</t>
    </r>
    <r>
      <rPr>
        <i/>
        <sz val="10"/>
        <color theme="1"/>
        <rFont val="Arial"/>
        <family val="2"/>
      </rPr>
      <t xml:space="preserve"> </t>
    </r>
  </si>
  <si>
    <t>Standard</t>
  </si>
  <si>
    <t>Cap</t>
  </si>
  <si>
    <t>Difference</t>
  </si>
  <si>
    <t>STEP 4:  ENTER THE AWARD INFORMATION IN THE CERTIFICATION TEMPLATE</t>
  </si>
  <si>
    <t>Standard Award Amount</t>
  </si>
  <si>
    <t>If the amount in Step 3 is the Standard Award Amount, enter the data included in the standard award fields into the corresponding fields on the template.</t>
  </si>
  <si>
    <t>Tuition</t>
  </si>
  <si>
    <t>Fees Amount</t>
  </si>
  <si>
    <t>Pell Amount</t>
  </si>
  <si>
    <t>WIOA</t>
  </si>
  <si>
    <t>Other Federal Aid Amount</t>
  </si>
  <si>
    <t>State Aid Amount</t>
  </si>
  <si>
    <t>Calculated Award</t>
  </si>
  <si>
    <t>Remaining Cost of Attendance</t>
  </si>
  <si>
    <t>Requested Award Amount</t>
  </si>
  <si>
    <t>Hours 1</t>
  </si>
  <si>
    <t>Hourly Rate 1</t>
  </si>
  <si>
    <t>Hours 2</t>
  </si>
  <si>
    <t>Hourly Rate 2</t>
  </si>
  <si>
    <r>
      <t xml:space="preserve">Insert the cap fee amount </t>
    </r>
    <r>
      <rPr>
        <b/>
        <i/>
        <sz val="10"/>
        <color theme="1"/>
        <rFont val="Arial"/>
        <family val="2"/>
      </rPr>
      <t>provided by the MDHEWD for the academic year.</t>
    </r>
  </si>
  <si>
    <r>
      <t xml:space="preserve">STEP 3:  COMPARE THE AWARD CAP TO THE STANDARD AWARD (award the lesser amount).                           </t>
    </r>
    <r>
      <rPr>
        <b/>
        <sz val="12"/>
        <color theme="1"/>
        <rFont val="Arial"/>
        <family val="2"/>
      </rPr>
      <t>AWARD THIS AMOUNT:</t>
    </r>
    <r>
      <rPr>
        <b/>
        <sz val="10"/>
        <color theme="1"/>
        <rFont val="Arial"/>
        <family val="2"/>
      </rPr>
      <t xml:space="preserve">
</t>
    </r>
  </si>
  <si>
    <t xml:space="preserve">Repeat with Tuition Rate 2 (if applicable) </t>
  </si>
  <si>
    <t>If the amount in Step 3 is the Award Cap Amount, enter the data included in the standard award fields into the corresponding fields on the template but add the difference between the Standard Award and the Award Cap (calculation below) in the State Aid Amount.  This will adjust the award to ensure the award cap is not exceeded.</t>
  </si>
  <si>
    <t>Sample Award Calculation Excerpt from Template:  Standard Award Amount Entry</t>
  </si>
  <si>
    <r>
      <t xml:space="preserve">Insert the credit or clock hours in which the student is enrolled in this payment period in the Total Hours Enrolled cell.  
Insert the cap tuition rate </t>
    </r>
    <r>
      <rPr>
        <b/>
        <i/>
        <sz val="10"/>
        <color theme="1"/>
        <rFont val="Arial"/>
        <family val="2"/>
      </rPr>
      <t>provided by the MDHEWD for the academic year</t>
    </r>
    <r>
      <rPr>
        <sz val="10"/>
        <color theme="1"/>
        <rFont val="Arial"/>
        <family val="2"/>
      </rPr>
      <t xml:space="preserve"> in the Rate cell.
</t>
    </r>
  </si>
  <si>
    <r>
      <t xml:space="preserve">Insert the credit or clock hours in which the student is enrolled in this payment period in the Total Hours Enrolled cell.  
Insert the cap tuition rate </t>
    </r>
    <r>
      <rPr>
        <b/>
        <i/>
        <sz val="10"/>
        <color theme="1"/>
        <rFont val="Arial"/>
        <family val="2"/>
      </rPr>
      <t>provided by the MDHEWD</t>
    </r>
    <r>
      <rPr>
        <sz val="10"/>
        <color theme="1"/>
        <rFont val="Arial"/>
        <family val="2"/>
      </rPr>
      <t xml:space="preserve"> </t>
    </r>
    <r>
      <rPr>
        <b/>
        <i/>
        <sz val="10"/>
        <color theme="1"/>
        <rFont val="Arial"/>
        <family val="2"/>
      </rPr>
      <t>for the academic year</t>
    </r>
    <r>
      <rPr>
        <sz val="10"/>
        <color theme="1"/>
        <rFont val="Arial"/>
        <family val="2"/>
      </rPr>
      <t xml:space="preserve"> in the Rate cell.
</t>
    </r>
  </si>
  <si>
    <r>
      <t xml:space="preserve">Calculated Institutional Clock Hour Rate: Insert this amount in the Rate cell in the section below. </t>
    </r>
    <r>
      <rPr>
        <b/>
        <i/>
        <sz val="10"/>
        <color theme="1"/>
        <rFont val="Arial"/>
        <family val="2"/>
      </rPr>
      <t>DO NOT ROUND.</t>
    </r>
  </si>
  <si>
    <r>
      <t xml:space="preserve">Calculated Institutional Clock Hour Rate: Insert this amount in the Rate cell in the section below.  </t>
    </r>
    <r>
      <rPr>
        <b/>
        <i/>
        <sz val="10"/>
        <color theme="1"/>
        <rFont val="Arial"/>
        <family val="2"/>
      </rPr>
      <t>DO NOT ROUND</t>
    </r>
    <r>
      <rPr>
        <b/>
        <sz val="10"/>
        <color theme="1"/>
        <rFont val="Arial"/>
        <family val="2"/>
      </rPr>
      <t xml:space="preserve"> </t>
    </r>
  </si>
  <si>
    <r>
      <rPr>
        <b/>
        <sz val="10"/>
        <color theme="1"/>
        <rFont val="Arial"/>
        <family val="2"/>
      </rPr>
      <t xml:space="preserve">Tuition Rate 1 </t>
    </r>
    <r>
      <rPr>
        <sz val="10"/>
        <color theme="1"/>
        <rFont val="Arial"/>
        <family val="2"/>
      </rPr>
      <t xml:space="preserve">
Insert the credit hours or clock hours in which the student is enrolled for this payment period in the Hours cell.
Insert the institution's credit hour or clock hour rate in the Rate cell. 
</t>
    </r>
    <r>
      <rPr>
        <i/>
        <sz val="10"/>
        <color theme="1"/>
        <rFont val="Arial"/>
        <family val="2"/>
      </rPr>
      <t xml:space="preserve">(Note: For clock hour schools utlilize the rate calculated in the section above. DO NOT ROUND) </t>
    </r>
  </si>
  <si>
    <t>If this amount is POSITIVE add it into the State Aid Amount on the Certification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</si>
</sst>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quot;$&quot;#,##0.000000000_);[Red]\(&quot;$&quot;#,##0.000000000\)"/>
    <numFmt numFmtId="165" formatCode="&quot;$&quot;#,##0.00"/>
    <numFmt numFmtId="166" formatCode="&quot;$&quot;#,##0.000000000"/>
  </numFmts>
  <fonts count="15" x14ac:knownFonts="1">
    <font>
      <sz val="11"/>
      <color theme="1"/>
      <name val="Calibri"/>
      <family val="2"/>
      <scheme val="minor"/>
    </font>
    <font>
      <b/>
      <sz val="11"/>
      <color theme="1"/>
      <name val="Calibri"/>
      <family val="2"/>
      <scheme val="minor"/>
    </font>
    <font>
      <b/>
      <sz val="14"/>
      <name val="Arial"/>
      <family val="2"/>
    </font>
    <font>
      <sz val="14"/>
      <name val="Arial"/>
      <family val="2"/>
    </font>
    <font>
      <sz val="10"/>
      <color theme="1"/>
      <name val="Arial"/>
      <family val="2"/>
    </font>
    <font>
      <b/>
      <sz val="10"/>
      <color theme="1"/>
      <name val="Arial"/>
      <family val="2"/>
    </font>
    <font>
      <i/>
      <sz val="10"/>
      <color theme="1"/>
      <name val="Arial"/>
      <family val="2"/>
    </font>
    <font>
      <b/>
      <sz val="10"/>
      <color rgb="FFFF0000"/>
      <name val="Arial"/>
      <family val="2"/>
    </font>
    <font>
      <b/>
      <i/>
      <sz val="10"/>
      <color theme="1"/>
      <name val="Arial"/>
      <family val="2"/>
    </font>
    <font>
      <sz val="10"/>
      <color rgb="FFFF0000"/>
      <name val="Arial"/>
      <family val="2"/>
    </font>
    <font>
      <b/>
      <sz val="12"/>
      <color theme="1"/>
      <name val="Arial"/>
      <family val="2"/>
    </font>
    <font>
      <b/>
      <sz val="12"/>
      <name val="Arial"/>
      <family val="2"/>
    </font>
    <font>
      <sz val="11"/>
      <color theme="1"/>
      <name val="Calibri"/>
      <family val="2"/>
      <scheme val="minor"/>
    </font>
    <font>
      <sz val="11"/>
      <name val="Calibri"/>
      <family val="2"/>
      <scheme val="minor"/>
    </font>
    <font>
      <b/>
      <sz val="16"/>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81">
    <xf numFmtId="0" fontId="0" fillId="0" borderId="0" xfId="0"/>
    <xf numFmtId="0" fontId="9" fillId="0" borderId="0" xfId="0" applyFont="1" applyAlignment="1">
      <alignment vertical="top" wrapText="1"/>
    </xf>
    <xf numFmtId="0" fontId="9" fillId="0" borderId="0" xfId="0" applyFont="1" applyAlignment="1">
      <alignment wrapText="1"/>
    </xf>
    <xf numFmtId="0" fontId="0" fillId="5" borderId="0" xfId="0" applyFill="1"/>
    <xf numFmtId="40" fontId="5" fillId="8" borderId="7" xfId="0" applyNumberFormat="1" applyFont="1" applyFill="1" applyBorder="1" applyAlignment="1" applyProtection="1">
      <alignment horizontal="center" vertical="center" wrapText="1"/>
      <protection locked="0"/>
    </xf>
    <xf numFmtId="8" fontId="5" fillId="8" borderId="7" xfId="0" applyNumberFormat="1" applyFont="1" applyFill="1" applyBorder="1" applyAlignment="1" applyProtection="1">
      <alignment horizontal="center" vertical="center" wrapText="1"/>
      <protection locked="0"/>
    </xf>
    <xf numFmtId="8" fontId="5" fillId="8" borderId="10" xfId="0" applyNumberFormat="1" applyFont="1" applyFill="1" applyBorder="1" applyAlignment="1" applyProtection="1">
      <alignment horizontal="center" vertical="center" wrapText="1"/>
      <protection locked="0"/>
    </xf>
    <xf numFmtId="40" fontId="5" fillId="8" borderId="24" xfId="0" applyNumberFormat="1" applyFont="1" applyFill="1" applyBorder="1" applyAlignment="1" applyProtection="1">
      <alignment horizontal="center" vertical="center" wrapText="1"/>
      <protection locked="0"/>
    </xf>
    <xf numFmtId="164" fontId="5" fillId="8" borderId="24" xfId="0" applyNumberFormat="1" applyFont="1" applyFill="1" applyBorder="1" applyAlignment="1" applyProtection="1">
      <alignment horizontal="center" vertical="center" wrapText="1"/>
      <protection locked="0"/>
    </xf>
    <xf numFmtId="8" fontId="5" fillId="8" borderId="9" xfId="0" applyNumberFormat="1" applyFont="1" applyFill="1" applyBorder="1" applyAlignment="1" applyProtection="1">
      <alignment horizontal="center" vertical="center" wrapText="1"/>
      <protection locked="0"/>
    </xf>
    <xf numFmtId="8" fontId="5" fillId="8" borderId="14" xfId="0" applyNumberFormat="1" applyFont="1" applyFill="1" applyBorder="1" applyAlignment="1" applyProtection="1">
      <alignment horizontal="center" vertical="center" wrapText="1"/>
      <protection locked="0"/>
    </xf>
    <xf numFmtId="0" fontId="0" fillId="0" borderId="0" xfId="0"/>
    <xf numFmtId="0" fontId="1" fillId="0" borderId="0" xfId="0" applyFont="1" applyAlignment="1">
      <alignment horizontal="center" wrapText="1"/>
    </xf>
    <xf numFmtId="44" fontId="1" fillId="0" borderId="0" xfId="1" applyFont="1" applyAlignment="1">
      <alignment horizontal="center" wrapText="1"/>
    </xf>
    <xf numFmtId="0" fontId="0" fillId="0" borderId="0" xfId="0" applyProtection="1">
      <protection locked="0"/>
    </xf>
    <xf numFmtId="7" fontId="0" fillId="0" borderId="0" xfId="1" applyNumberFormat="1" applyFont="1" applyProtection="1"/>
    <xf numFmtId="165" fontId="0" fillId="0" borderId="0" xfId="1" applyNumberFormat="1" applyFont="1" applyProtection="1">
      <protection locked="0"/>
    </xf>
    <xf numFmtId="165" fontId="13" fillId="0" borderId="0" xfId="1" applyNumberFormat="1" applyFont="1" applyFill="1"/>
    <xf numFmtId="165" fontId="0" fillId="0" borderId="0" xfId="0" applyNumberFormat="1" applyProtection="1">
      <protection locked="0"/>
    </xf>
    <xf numFmtId="166" fontId="1" fillId="0" borderId="0" xfId="0" applyNumberFormat="1" applyFont="1" applyAlignment="1">
      <alignment horizontal="center" wrapText="1"/>
    </xf>
    <xf numFmtId="166" fontId="0" fillId="0" borderId="0" xfId="0" applyNumberFormat="1" applyProtection="1">
      <protection locked="0"/>
    </xf>
    <xf numFmtId="0" fontId="14" fillId="0" borderId="0" xfId="0" applyFont="1" applyAlignment="1">
      <alignment horizontal="right"/>
    </xf>
    <xf numFmtId="0" fontId="5"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8" fontId="5" fillId="4" borderId="9" xfId="0" applyNumberFormat="1" applyFont="1" applyFill="1" applyBorder="1" applyAlignment="1" applyProtection="1">
      <alignment horizontal="center" vertical="center" wrapText="1"/>
    </xf>
    <xf numFmtId="8" fontId="10" fillId="3" borderId="14" xfId="0" applyNumberFormat="1" applyFont="1" applyFill="1" applyBorder="1" applyAlignment="1" applyProtection="1">
      <alignment horizontal="center" vertical="center" wrapText="1"/>
    </xf>
    <xf numFmtId="0" fontId="5" fillId="7" borderId="15" xfId="0" applyFont="1" applyFill="1" applyBorder="1" applyAlignment="1" applyProtection="1">
      <alignment horizontal="left" vertical="center" wrapText="1"/>
    </xf>
    <xf numFmtId="0" fontId="0" fillId="7" borderId="0" xfId="0" applyFill="1" applyBorder="1" applyAlignment="1" applyProtection="1">
      <alignment vertical="center" wrapText="1"/>
    </xf>
    <xf numFmtId="0" fontId="0" fillId="7" borderId="16" xfId="0" applyFill="1" applyBorder="1" applyAlignment="1" applyProtection="1">
      <alignment vertical="center" wrapText="1"/>
    </xf>
    <xf numFmtId="0" fontId="4" fillId="7" borderId="15" xfId="0" applyFont="1" applyFill="1" applyBorder="1" applyAlignment="1" applyProtection="1">
      <alignment horizontal="left" vertical="center" wrapText="1" indent="34"/>
    </xf>
    <xf numFmtId="0" fontId="5" fillId="7" borderId="0" xfId="0"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4" fillId="7" borderId="15" xfId="0" applyFont="1" applyFill="1" applyBorder="1" applyAlignment="1" applyProtection="1">
      <alignment horizontal="left" vertical="center" wrapText="1" indent="35"/>
    </xf>
    <xf numFmtId="0" fontId="4" fillId="7" borderId="17" xfId="0" applyFont="1" applyFill="1" applyBorder="1" applyAlignment="1" applyProtection="1">
      <alignment horizontal="right" vertical="center" wrapText="1"/>
    </xf>
    <xf numFmtId="164" fontId="5" fillId="4" borderId="7" xfId="0" applyNumberFormat="1" applyFont="1" applyFill="1" applyBorder="1" applyAlignment="1" applyProtection="1">
      <alignment horizontal="center" vertical="center" wrapText="1"/>
    </xf>
    <xf numFmtId="0" fontId="4" fillId="5" borderId="18" xfId="0" applyFont="1" applyFill="1" applyBorder="1" applyAlignment="1" applyProtection="1">
      <alignment horizontal="right" vertical="center" wrapText="1"/>
    </xf>
    <xf numFmtId="0" fontId="5" fillId="5"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8" fontId="5" fillId="4" borderId="8" xfId="0" applyNumberFormat="1" applyFont="1" applyFill="1" applyBorder="1" applyAlignment="1" applyProtection="1">
      <alignment horizontal="center" vertical="center" wrapText="1"/>
    </xf>
    <xf numFmtId="8" fontId="10" fillId="3" borderId="25" xfId="0" applyNumberFormat="1" applyFont="1" applyFill="1" applyBorder="1" applyAlignment="1" applyProtection="1">
      <alignment horizontal="center" vertical="center" wrapText="1"/>
    </xf>
    <xf numFmtId="8" fontId="11" fillId="6" borderId="29" xfId="0" applyNumberFormat="1" applyFont="1" applyFill="1" applyBorder="1" applyAlignment="1" applyProtection="1">
      <alignment horizontal="center" vertical="center" wrapText="1"/>
    </xf>
    <xf numFmtId="0" fontId="0" fillId="4" borderId="2" xfId="0" applyFill="1" applyBorder="1" applyProtection="1"/>
    <xf numFmtId="0" fontId="0" fillId="4" borderId="3" xfId="0" applyFill="1" applyBorder="1" applyProtection="1"/>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 fillId="9" borderId="31" xfId="0" applyFont="1" applyFill="1" applyBorder="1" applyAlignment="1" applyProtection="1">
      <alignment vertical="center" wrapText="1"/>
    </xf>
    <xf numFmtId="8" fontId="0" fillId="4" borderId="8" xfId="0" applyNumberFormat="1" applyFill="1" applyBorder="1" applyProtection="1"/>
    <xf numFmtId="0" fontId="0" fillId="9" borderId="15" xfId="0" applyFill="1" applyBorder="1" applyProtection="1"/>
    <xf numFmtId="0" fontId="0" fillId="9" borderId="0" xfId="0" applyFill="1" applyBorder="1" applyProtection="1"/>
    <xf numFmtId="0" fontId="1" fillId="9" borderId="7" xfId="0" applyFont="1" applyFill="1" applyBorder="1" applyProtection="1"/>
    <xf numFmtId="0" fontId="0" fillId="9" borderId="28" xfId="0" applyFill="1" applyBorder="1" applyProtection="1"/>
    <xf numFmtId="0" fontId="1" fillId="9" borderId="32" xfId="0" applyFont="1" applyFill="1" applyBorder="1" applyProtection="1"/>
    <xf numFmtId="8" fontId="0" fillId="4" borderId="30" xfId="0" applyNumberFormat="1" applyFill="1" applyBorder="1" applyProtection="1"/>
    <xf numFmtId="0" fontId="5" fillId="2" borderId="4" xfId="0" applyFont="1" applyFill="1" applyBorder="1" applyAlignment="1" applyProtection="1">
      <alignment horizontal="right" vertical="center" wrapText="1"/>
    </xf>
    <xf numFmtId="0" fontId="5" fillId="2" borderId="5" xfId="0" applyFont="1" applyFill="1" applyBorder="1" applyAlignment="1" applyProtection="1">
      <alignment horizontal="right" vertical="center" wrapText="1"/>
    </xf>
    <xf numFmtId="0" fontId="5" fillId="2" borderId="6" xfId="0" applyFont="1" applyFill="1" applyBorder="1" applyAlignment="1" applyProtection="1">
      <alignment horizontal="right" vertical="center" wrapText="1"/>
    </xf>
    <xf numFmtId="0" fontId="2" fillId="2" borderId="1" xfId="0" applyFont="1" applyFill="1" applyBorder="1" applyAlignment="1" applyProtection="1">
      <alignment horizontal="center" vertical="center" wrapText="1"/>
    </xf>
    <xf numFmtId="0" fontId="3" fillId="2" borderId="2" xfId="0" applyFont="1" applyFill="1" applyBorder="1" applyAlignment="1" applyProtection="1"/>
    <xf numFmtId="0" fontId="3" fillId="2" borderId="3" xfId="0" applyFont="1" applyFill="1" applyBorder="1" applyAlignment="1" applyProtection="1"/>
    <xf numFmtId="0" fontId="5" fillId="4" borderId="1" xfId="0" applyFont="1" applyFill="1" applyBorder="1" applyAlignment="1" applyProtection="1">
      <alignment horizontal="left" vertical="center" wrapText="1"/>
    </xf>
    <xf numFmtId="0" fontId="0" fillId="4" borderId="2" xfId="0"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2" borderId="11" xfId="0" applyFont="1" applyFill="1" applyBorder="1" applyAlignment="1" applyProtection="1">
      <alignment horizontal="right" vertical="center" wrapText="1"/>
    </xf>
    <xf numFmtId="0" fontId="0" fillId="2" borderId="12" xfId="0" applyFill="1" applyBorder="1" applyAlignment="1" applyProtection="1">
      <alignment horizontal="right" vertical="center" wrapText="1"/>
    </xf>
    <xf numFmtId="0" fontId="0" fillId="2" borderId="13" xfId="0" applyFill="1" applyBorder="1" applyAlignment="1" applyProtection="1">
      <alignment horizontal="right" vertical="center" wrapText="1"/>
    </xf>
    <xf numFmtId="0" fontId="0" fillId="4" borderId="3" xfId="0" applyFill="1" applyBorder="1" applyAlignment="1" applyProtection="1">
      <alignment vertical="center" wrapText="1"/>
    </xf>
    <xf numFmtId="0" fontId="4" fillId="0" borderId="18" xfId="0" applyFont="1" applyFill="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5" fillId="4" borderId="2"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indent="5"/>
    </xf>
    <xf numFmtId="0" fontId="4" fillId="0" borderId="2" xfId="0" applyFont="1" applyFill="1" applyBorder="1" applyAlignment="1" applyProtection="1">
      <alignment horizontal="left" vertical="center" wrapText="1" indent="5"/>
    </xf>
    <xf numFmtId="0" fontId="4" fillId="0" borderId="3" xfId="0" applyFont="1" applyFill="1" applyBorder="1" applyAlignment="1" applyProtection="1">
      <alignment horizontal="left" vertical="center" wrapText="1" indent="5"/>
    </xf>
    <xf numFmtId="0" fontId="1" fillId="9" borderId="17" xfId="0" applyFont="1" applyFill="1" applyBorder="1" applyAlignment="1" applyProtection="1">
      <alignment horizontal="left" indent="27"/>
    </xf>
    <xf numFmtId="0" fontId="1" fillId="9" borderId="28" xfId="0" applyFont="1" applyFill="1" applyBorder="1" applyAlignment="1" applyProtection="1">
      <alignment horizontal="left" indent="27"/>
    </xf>
    <xf numFmtId="0" fontId="0" fillId="2" borderId="5" xfId="0" applyFill="1" applyBorder="1" applyAlignment="1" applyProtection="1">
      <alignment horizontal="right" vertical="center" wrapText="1"/>
    </xf>
    <xf numFmtId="0" fontId="5" fillId="4" borderId="26" xfId="0" applyFont="1" applyFill="1" applyBorder="1" applyAlignment="1" applyProtection="1">
      <alignment horizontal="left" vertical="center" wrapText="1"/>
    </xf>
    <xf numFmtId="0" fontId="0" fillId="4" borderId="27" xfId="0" applyFill="1" applyBorder="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23</xdr:row>
      <xdr:rowOff>390525</xdr:rowOff>
    </xdr:from>
    <xdr:to>
      <xdr:col>3</xdr:col>
      <xdr:colOff>971550</xdr:colOff>
      <xdr:row>23</xdr:row>
      <xdr:rowOff>571500</xdr:rowOff>
    </xdr:to>
    <xdr:sp macro="" textlink="">
      <xdr:nvSpPr>
        <xdr:cNvPr id="2" name="Right Arrow 1"/>
        <xdr:cNvSpPr/>
      </xdr:nvSpPr>
      <xdr:spPr>
        <a:xfrm>
          <a:off x="9610725" y="117824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285750</xdr:rowOff>
    </xdr:from>
    <xdr:to>
      <xdr:col>3</xdr:col>
      <xdr:colOff>981075</xdr:colOff>
      <xdr:row>20</xdr:row>
      <xdr:rowOff>466725</xdr:rowOff>
    </xdr:to>
    <xdr:sp macro="" textlink="">
      <xdr:nvSpPr>
        <xdr:cNvPr id="3" name="Right Arrow 2"/>
        <xdr:cNvSpPr/>
      </xdr:nvSpPr>
      <xdr:spPr>
        <a:xfrm>
          <a:off x="9620250" y="103251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13</xdr:row>
      <xdr:rowOff>371475</xdr:rowOff>
    </xdr:from>
    <xdr:to>
      <xdr:col>1</xdr:col>
      <xdr:colOff>2047875</xdr:colOff>
      <xdr:row>13</xdr:row>
      <xdr:rowOff>552450</xdr:rowOff>
    </xdr:to>
    <xdr:sp macro="" textlink="">
      <xdr:nvSpPr>
        <xdr:cNvPr id="4" name="Right Arrow 3"/>
        <xdr:cNvSpPr/>
      </xdr:nvSpPr>
      <xdr:spPr>
        <a:xfrm>
          <a:off x="8010525" y="93440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12</xdr:row>
      <xdr:rowOff>333375</xdr:rowOff>
    </xdr:from>
    <xdr:to>
      <xdr:col>1</xdr:col>
      <xdr:colOff>2038350</xdr:colOff>
      <xdr:row>12</xdr:row>
      <xdr:rowOff>514350</xdr:rowOff>
    </xdr:to>
    <xdr:sp macro="" textlink="">
      <xdr:nvSpPr>
        <xdr:cNvPr id="5" name="Right Arrow 4"/>
        <xdr:cNvSpPr/>
      </xdr:nvSpPr>
      <xdr:spPr>
        <a:xfrm>
          <a:off x="8001000" y="84677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11</xdr:row>
      <xdr:rowOff>438150</xdr:rowOff>
    </xdr:from>
    <xdr:to>
      <xdr:col>1</xdr:col>
      <xdr:colOff>2038350</xdr:colOff>
      <xdr:row>11</xdr:row>
      <xdr:rowOff>619125</xdr:rowOff>
    </xdr:to>
    <xdr:sp macro="" textlink="">
      <xdr:nvSpPr>
        <xdr:cNvPr id="6" name="Right Arrow 5"/>
        <xdr:cNvSpPr/>
      </xdr:nvSpPr>
      <xdr:spPr>
        <a:xfrm>
          <a:off x="8001000" y="78486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8</xdr:row>
      <xdr:rowOff>276225</xdr:rowOff>
    </xdr:from>
    <xdr:to>
      <xdr:col>0</xdr:col>
      <xdr:colOff>6648450</xdr:colOff>
      <xdr:row>8</xdr:row>
      <xdr:rowOff>438150</xdr:rowOff>
    </xdr:to>
    <xdr:sp macro="" textlink="">
      <xdr:nvSpPr>
        <xdr:cNvPr id="7" name="Right Arrow 6"/>
        <xdr:cNvSpPr/>
      </xdr:nvSpPr>
      <xdr:spPr>
        <a:xfrm>
          <a:off x="6257925" y="5629275"/>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7</xdr:row>
      <xdr:rowOff>257175</xdr:rowOff>
    </xdr:from>
    <xdr:to>
      <xdr:col>0</xdr:col>
      <xdr:colOff>6657974</xdr:colOff>
      <xdr:row>7</xdr:row>
      <xdr:rowOff>409575</xdr:rowOff>
    </xdr:to>
    <xdr:sp macro="" textlink="">
      <xdr:nvSpPr>
        <xdr:cNvPr id="8" name="Right Arrow 7"/>
        <xdr:cNvSpPr/>
      </xdr:nvSpPr>
      <xdr:spPr>
        <a:xfrm>
          <a:off x="6286499" y="4991100"/>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26</xdr:row>
      <xdr:rowOff>171450</xdr:rowOff>
    </xdr:from>
    <xdr:to>
      <xdr:col>3</xdr:col>
      <xdr:colOff>990600</xdr:colOff>
      <xdr:row>26</xdr:row>
      <xdr:rowOff>352425</xdr:rowOff>
    </xdr:to>
    <xdr:sp macro="" textlink="">
      <xdr:nvSpPr>
        <xdr:cNvPr id="9" name="Right Arrow 8"/>
        <xdr:cNvSpPr/>
      </xdr:nvSpPr>
      <xdr:spPr>
        <a:xfrm>
          <a:off x="9629775" y="136302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990600</xdr:rowOff>
    </xdr:from>
    <xdr:to>
      <xdr:col>0</xdr:col>
      <xdr:colOff>6648450</xdr:colOff>
      <xdr:row>11</xdr:row>
      <xdr:rowOff>190500</xdr:rowOff>
    </xdr:to>
    <xdr:sp macro="" textlink="">
      <xdr:nvSpPr>
        <xdr:cNvPr id="10" name="Curved Right Arrow 9"/>
        <xdr:cNvSpPr/>
      </xdr:nvSpPr>
      <xdr:spPr>
        <a:xfrm>
          <a:off x="6286499" y="7048500"/>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2</xdr:row>
      <xdr:rowOff>676275</xdr:rowOff>
    </xdr:from>
    <xdr:to>
      <xdr:col>1</xdr:col>
      <xdr:colOff>2038350</xdr:colOff>
      <xdr:row>2</xdr:row>
      <xdr:rowOff>857250</xdr:rowOff>
    </xdr:to>
    <xdr:sp macro="" textlink="">
      <xdr:nvSpPr>
        <xdr:cNvPr id="11" name="Right Arrow 10"/>
        <xdr:cNvSpPr/>
      </xdr:nvSpPr>
      <xdr:spPr>
        <a:xfrm>
          <a:off x="8001000" y="28098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24</xdr:row>
      <xdr:rowOff>381000</xdr:rowOff>
    </xdr:from>
    <xdr:to>
      <xdr:col>3</xdr:col>
      <xdr:colOff>981075</xdr:colOff>
      <xdr:row>24</xdr:row>
      <xdr:rowOff>561975</xdr:rowOff>
    </xdr:to>
    <xdr:sp macro="" textlink="">
      <xdr:nvSpPr>
        <xdr:cNvPr id="12" name="Right Arrow 11"/>
        <xdr:cNvSpPr/>
      </xdr:nvSpPr>
      <xdr:spPr>
        <a:xfrm>
          <a:off x="9620250" y="168783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3</xdr:row>
      <xdr:rowOff>85725</xdr:rowOff>
    </xdr:from>
    <xdr:to>
      <xdr:col>3</xdr:col>
      <xdr:colOff>981075</xdr:colOff>
      <xdr:row>3</xdr:row>
      <xdr:rowOff>266700</xdr:rowOff>
    </xdr:to>
    <xdr:sp macro="" textlink="">
      <xdr:nvSpPr>
        <xdr:cNvPr id="13" name="Right Arrow 12"/>
        <xdr:cNvSpPr/>
      </xdr:nvSpPr>
      <xdr:spPr>
        <a:xfrm>
          <a:off x="9620250" y="32194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21</xdr:row>
      <xdr:rowOff>285750</xdr:rowOff>
    </xdr:from>
    <xdr:to>
      <xdr:col>3</xdr:col>
      <xdr:colOff>981075</xdr:colOff>
      <xdr:row>21</xdr:row>
      <xdr:rowOff>428625</xdr:rowOff>
    </xdr:to>
    <xdr:sp macro="" textlink="">
      <xdr:nvSpPr>
        <xdr:cNvPr id="14" name="Right Arrow 13"/>
        <xdr:cNvSpPr/>
      </xdr:nvSpPr>
      <xdr:spPr>
        <a:xfrm>
          <a:off x="9620250" y="11001375"/>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14</xdr:row>
      <xdr:rowOff>371475</xdr:rowOff>
    </xdr:from>
    <xdr:to>
      <xdr:col>1</xdr:col>
      <xdr:colOff>2047875</xdr:colOff>
      <xdr:row>14</xdr:row>
      <xdr:rowOff>552450</xdr:rowOff>
    </xdr:to>
    <xdr:sp macro="" textlink="">
      <xdr:nvSpPr>
        <xdr:cNvPr id="15" name="Right Arrow 14"/>
        <xdr:cNvSpPr/>
      </xdr:nvSpPr>
      <xdr:spPr>
        <a:xfrm>
          <a:off x="8010525" y="84010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16" name="Right Arrow 15"/>
        <xdr:cNvSpPr/>
      </xdr:nvSpPr>
      <xdr:spPr>
        <a:xfrm>
          <a:off x="8010525" y="9305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16</xdr:row>
      <xdr:rowOff>371475</xdr:rowOff>
    </xdr:from>
    <xdr:to>
      <xdr:col>1</xdr:col>
      <xdr:colOff>2047875</xdr:colOff>
      <xdr:row>16</xdr:row>
      <xdr:rowOff>552450</xdr:rowOff>
    </xdr:to>
    <xdr:sp macro="" textlink="">
      <xdr:nvSpPr>
        <xdr:cNvPr id="17" name="Right Arrow 16"/>
        <xdr:cNvSpPr/>
      </xdr:nvSpPr>
      <xdr:spPr>
        <a:xfrm>
          <a:off x="8010525" y="102108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17</xdr:row>
      <xdr:rowOff>371475</xdr:rowOff>
    </xdr:from>
    <xdr:to>
      <xdr:col>1</xdr:col>
      <xdr:colOff>2047875</xdr:colOff>
      <xdr:row>17</xdr:row>
      <xdr:rowOff>552450</xdr:rowOff>
    </xdr:to>
    <xdr:sp macro="" textlink="">
      <xdr:nvSpPr>
        <xdr:cNvPr id="18" name="Right Arrow 17"/>
        <xdr:cNvSpPr/>
      </xdr:nvSpPr>
      <xdr:spPr>
        <a:xfrm>
          <a:off x="8010525" y="111156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18</xdr:row>
      <xdr:rowOff>371475</xdr:rowOff>
    </xdr:from>
    <xdr:to>
      <xdr:col>1</xdr:col>
      <xdr:colOff>2047875</xdr:colOff>
      <xdr:row>18</xdr:row>
      <xdr:rowOff>552450</xdr:rowOff>
    </xdr:to>
    <xdr:sp macro="" textlink="">
      <xdr:nvSpPr>
        <xdr:cNvPr id="19" name="Right Arrow 18"/>
        <xdr:cNvSpPr/>
      </xdr:nvSpPr>
      <xdr:spPr>
        <a:xfrm>
          <a:off x="8010525" y="120205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22</xdr:row>
      <xdr:rowOff>285750</xdr:rowOff>
    </xdr:from>
    <xdr:to>
      <xdr:col>3</xdr:col>
      <xdr:colOff>981075</xdr:colOff>
      <xdr:row>22</xdr:row>
      <xdr:rowOff>428625</xdr:rowOff>
    </xdr:to>
    <xdr:sp macro="" textlink="">
      <xdr:nvSpPr>
        <xdr:cNvPr id="20" name="Right Arrow 19"/>
        <xdr:cNvSpPr/>
      </xdr:nvSpPr>
      <xdr:spPr>
        <a:xfrm>
          <a:off x="9620250" y="146113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1962150</xdr:colOff>
      <xdr:row>32</xdr:row>
      <xdr:rowOff>0</xdr:rowOff>
    </xdr:from>
    <xdr:to>
      <xdr:col>2</xdr:col>
      <xdr:colOff>600075</xdr:colOff>
      <xdr:row>32</xdr:row>
      <xdr:rowOff>180975</xdr:rowOff>
    </xdr:to>
    <xdr:sp macro="" textlink="">
      <xdr:nvSpPr>
        <xdr:cNvPr id="21" name="Right Arrow 20"/>
        <xdr:cNvSpPr/>
      </xdr:nvSpPr>
      <xdr:spPr>
        <a:xfrm>
          <a:off x="8629650" y="20031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xdr:colOff>
      <xdr:row>23</xdr:row>
      <xdr:rowOff>390525</xdr:rowOff>
    </xdr:from>
    <xdr:to>
      <xdr:col>3</xdr:col>
      <xdr:colOff>971550</xdr:colOff>
      <xdr:row>23</xdr:row>
      <xdr:rowOff>571500</xdr:rowOff>
    </xdr:to>
    <xdr:sp macro="" textlink="">
      <xdr:nvSpPr>
        <xdr:cNvPr id="2" name="Right Arrow 1"/>
        <xdr:cNvSpPr/>
      </xdr:nvSpPr>
      <xdr:spPr>
        <a:xfrm>
          <a:off x="9610725" y="160686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285750</xdr:rowOff>
    </xdr:from>
    <xdr:to>
      <xdr:col>3</xdr:col>
      <xdr:colOff>981075</xdr:colOff>
      <xdr:row>20</xdr:row>
      <xdr:rowOff>466725</xdr:rowOff>
    </xdr:to>
    <xdr:sp macro="" textlink="">
      <xdr:nvSpPr>
        <xdr:cNvPr id="3" name="Right Arrow 2"/>
        <xdr:cNvSpPr/>
      </xdr:nvSpPr>
      <xdr:spPr>
        <a:xfrm>
          <a:off x="9620250" y="13935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13</xdr:row>
      <xdr:rowOff>371475</xdr:rowOff>
    </xdr:from>
    <xdr:to>
      <xdr:col>1</xdr:col>
      <xdr:colOff>2047875</xdr:colOff>
      <xdr:row>13</xdr:row>
      <xdr:rowOff>552450</xdr:rowOff>
    </xdr:to>
    <xdr:sp macro="" textlink="">
      <xdr:nvSpPr>
        <xdr:cNvPr id="4" name="Right Arrow 3"/>
        <xdr:cNvSpPr/>
      </xdr:nvSpPr>
      <xdr:spPr>
        <a:xfrm>
          <a:off x="8010525" y="84010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12</xdr:row>
      <xdr:rowOff>333375</xdr:rowOff>
    </xdr:from>
    <xdr:to>
      <xdr:col>1</xdr:col>
      <xdr:colOff>2038350</xdr:colOff>
      <xdr:row>12</xdr:row>
      <xdr:rowOff>514350</xdr:rowOff>
    </xdr:to>
    <xdr:sp macro="" textlink="">
      <xdr:nvSpPr>
        <xdr:cNvPr id="5" name="Right Arrow 4"/>
        <xdr:cNvSpPr/>
      </xdr:nvSpPr>
      <xdr:spPr>
        <a:xfrm>
          <a:off x="8001000" y="7524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11</xdr:row>
      <xdr:rowOff>438150</xdr:rowOff>
    </xdr:from>
    <xdr:to>
      <xdr:col>1</xdr:col>
      <xdr:colOff>2038350</xdr:colOff>
      <xdr:row>11</xdr:row>
      <xdr:rowOff>619125</xdr:rowOff>
    </xdr:to>
    <xdr:sp macro="" textlink="">
      <xdr:nvSpPr>
        <xdr:cNvPr id="6" name="Right Arrow 5"/>
        <xdr:cNvSpPr/>
      </xdr:nvSpPr>
      <xdr:spPr>
        <a:xfrm>
          <a:off x="8001000" y="69056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8</xdr:row>
      <xdr:rowOff>276225</xdr:rowOff>
    </xdr:from>
    <xdr:to>
      <xdr:col>0</xdr:col>
      <xdr:colOff>6648450</xdr:colOff>
      <xdr:row>8</xdr:row>
      <xdr:rowOff>438150</xdr:rowOff>
    </xdr:to>
    <xdr:sp macro="" textlink="">
      <xdr:nvSpPr>
        <xdr:cNvPr id="7" name="Right Arrow 6"/>
        <xdr:cNvSpPr/>
      </xdr:nvSpPr>
      <xdr:spPr>
        <a:xfrm>
          <a:off x="6257925" y="468630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7</xdr:row>
      <xdr:rowOff>257175</xdr:rowOff>
    </xdr:from>
    <xdr:to>
      <xdr:col>0</xdr:col>
      <xdr:colOff>6657974</xdr:colOff>
      <xdr:row>7</xdr:row>
      <xdr:rowOff>409575</xdr:rowOff>
    </xdr:to>
    <xdr:sp macro="" textlink="">
      <xdr:nvSpPr>
        <xdr:cNvPr id="8" name="Right Arrow 7"/>
        <xdr:cNvSpPr/>
      </xdr:nvSpPr>
      <xdr:spPr>
        <a:xfrm>
          <a:off x="6286499" y="404812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26</xdr:row>
      <xdr:rowOff>171450</xdr:rowOff>
    </xdr:from>
    <xdr:to>
      <xdr:col>3</xdr:col>
      <xdr:colOff>990600</xdr:colOff>
      <xdr:row>26</xdr:row>
      <xdr:rowOff>352425</xdr:rowOff>
    </xdr:to>
    <xdr:sp macro="" textlink="">
      <xdr:nvSpPr>
        <xdr:cNvPr id="9" name="Right Arrow 8"/>
        <xdr:cNvSpPr/>
      </xdr:nvSpPr>
      <xdr:spPr>
        <a:xfrm>
          <a:off x="9629775" y="179165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990600</xdr:rowOff>
    </xdr:from>
    <xdr:to>
      <xdr:col>0</xdr:col>
      <xdr:colOff>6648450</xdr:colOff>
      <xdr:row>11</xdr:row>
      <xdr:rowOff>190500</xdr:rowOff>
    </xdr:to>
    <xdr:sp macro="" textlink="">
      <xdr:nvSpPr>
        <xdr:cNvPr id="10" name="Curved Right Arrow 9"/>
        <xdr:cNvSpPr/>
      </xdr:nvSpPr>
      <xdr:spPr>
        <a:xfrm>
          <a:off x="6286499" y="610552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2</xdr:row>
      <xdr:rowOff>676275</xdr:rowOff>
    </xdr:from>
    <xdr:to>
      <xdr:col>1</xdr:col>
      <xdr:colOff>2038350</xdr:colOff>
      <xdr:row>2</xdr:row>
      <xdr:rowOff>857250</xdr:rowOff>
    </xdr:to>
    <xdr:sp macro="" textlink="">
      <xdr:nvSpPr>
        <xdr:cNvPr id="11" name="Right Arrow 10"/>
        <xdr:cNvSpPr/>
      </xdr:nvSpPr>
      <xdr:spPr>
        <a:xfrm>
          <a:off x="8001000" y="1866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24</xdr:row>
      <xdr:rowOff>381000</xdr:rowOff>
    </xdr:from>
    <xdr:to>
      <xdr:col>3</xdr:col>
      <xdr:colOff>981075</xdr:colOff>
      <xdr:row>24</xdr:row>
      <xdr:rowOff>561975</xdr:rowOff>
    </xdr:to>
    <xdr:sp macro="" textlink="">
      <xdr:nvSpPr>
        <xdr:cNvPr id="12" name="Right Arrow 11"/>
        <xdr:cNvSpPr/>
      </xdr:nvSpPr>
      <xdr:spPr>
        <a:xfrm>
          <a:off x="9620250" y="168783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3</xdr:row>
      <xdr:rowOff>85725</xdr:rowOff>
    </xdr:from>
    <xdr:to>
      <xdr:col>3</xdr:col>
      <xdr:colOff>981075</xdr:colOff>
      <xdr:row>3</xdr:row>
      <xdr:rowOff>266700</xdr:rowOff>
    </xdr:to>
    <xdr:sp macro="" textlink="">
      <xdr:nvSpPr>
        <xdr:cNvPr id="13" name="Right Arrow 12"/>
        <xdr:cNvSpPr/>
      </xdr:nvSpPr>
      <xdr:spPr>
        <a:xfrm>
          <a:off x="9620250" y="22764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21</xdr:row>
      <xdr:rowOff>285750</xdr:rowOff>
    </xdr:from>
    <xdr:to>
      <xdr:col>3</xdr:col>
      <xdr:colOff>981075</xdr:colOff>
      <xdr:row>21</xdr:row>
      <xdr:rowOff>428625</xdr:rowOff>
    </xdr:to>
    <xdr:sp macro="" textlink="">
      <xdr:nvSpPr>
        <xdr:cNvPr id="14" name="Right Arrow 13"/>
        <xdr:cNvSpPr/>
      </xdr:nvSpPr>
      <xdr:spPr>
        <a:xfrm>
          <a:off x="9620250" y="146113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14</xdr:row>
      <xdr:rowOff>371475</xdr:rowOff>
    </xdr:from>
    <xdr:to>
      <xdr:col>1</xdr:col>
      <xdr:colOff>2047875</xdr:colOff>
      <xdr:row>14</xdr:row>
      <xdr:rowOff>552450</xdr:rowOff>
    </xdr:to>
    <xdr:sp macro="" textlink="">
      <xdr:nvSpPr>
        <xdr:cNvPr id="15" name="Right Arrow 14"/>
        <xdr:cNvSpPr/>
      </xdr:nvSpPr>
      <xdr:spPr>
        <a:xfrm>
          <a:off x="8010525" y="9305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16" name="Right Arrow 15"/>
        <xdr:cNvSpPr/>
      </xdr:nvSpPr>
      <xdr:spPr>
        <a:xfrm>
          <a:off x="8010525" y="102108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16</xdr:row>
      <xdr:rowOff>371475</xdr:rowOff>
    </xdr:from>
    <xdr:to>
      <xdr:col>1</xdr:col>
      <xdr:colOff>2047875</xdr:colOff>
      <xdr:row>16</xdr:row>
      <xdr:rowOff>552450</xdr:rowOff>
    </xdr:to>
    <xdr:sp macro="" textlink="">
      <xdr:nvSpPr>
        <xdr:cNvPr id="17" name="Right Arrow 16"/>
        <xdr:cNvSpPr/>
      </xdr:nvSpPr>
      <xdr:spPr>
        <a:xfrm>
          <a:off x="8010525" y="111156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17</xdr:row>
      <xdr:rowOff>371475</xdr:rowOff>
    </xdr:from>
    <xdr:to>
      <xdr:col>1</xdr:col>
      <xdr:colOff>2047875</xdr:colOff>
      <xdr:row>17</xdr:row>
      <xdr:rowOff>552450</xdr:rowOff>
    </xdr:to>
    <xdr:sp macro="" textlink="">
      <xdr:nvSpPr>
        <xdr:cNvPr id="18" name="Right Arrow 17"/>
        <xdr:cNvSpPr/>
      </xdr:nvSpPr>
      <xdr:spPr>
        <a:xfrm>
          <a:off x="8010525" y="120205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18</xdr:row>
      <xdr:rowOff>371475</xdr:rowOff>
    </xdr:from>
    <xdr:to>
      <xdr:col>1</xdr:col>
      <xdr:colOff>2047875</xdr:colOff>
      <xdr:row>18</xdr:row>
      <xdr:rowOff>552450</xdr:rowOff>
    </xdr:to>
    <xdr:sp macro="" textlink="">
      <xdr:nvSpPr>
        <xdr:cNvPr id="19" name="Right Arrow 18"/>
        <xdr:cNvSpPr/>
      </xdr:nvSpPr>
      <xdr:spPr>
        <a:xfrm>
          <a:off x="8010525" y="129254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22</xdr:row>
      <xdr:rowOff>285750</xdr:rowOff>
    </xdr:from>
    <xdr:to>
      <xdr:col>3</xdr:col>
      <xdr:colOff>981075</xdr:colOff>
      <xdr:row>22</xdr:row>
      <xdr:rowOff>428625</xdr:rowOff>
    </xdr:to>
    <xdr:sp macro="" textlink="">
      <xdr:nvSpPr>
        <xdr:cNvPr id="20" name="Right Arrow 19"/>
        <xdr:cNvSpPr/>
      </xdr:nvSpPr>
      <xdr:spPr>
        <a:xfrm>
          <a:off x="9620250" y="15287625"/>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1962150</xdr:colOff>
      <xdr:row>32</xdr:row>
      <xdr:rowOff>0</xdr:rowOff>
    </xdr:from>
    <xdr:to>
      <xdr:col>2</xdr:col>
      <xdr:colOff>600075</xdr:colOff>
      <xdr:row>32</xdr:row>
      <xdr:rowOff>180975</xdr:rowOff>
    </xdr:to>
    <xdr:sp macro="" textlink="">
      <xdr:nvSpPr>
        <xdr:cNvPr id="21" name="Right Arrow 20"/>
        <xdr:cNvSpPr/>
      </xdr:nvSpPr>
      <xdr:spPr>
        <a:xfrm>
          <a:off x="8629650" y="197358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666750</xdr:colOff>
      <xdr:row>38</xdr:row>
      <xdr:rowOff>76200</xdr:rowOff>
    </xdr:from>
    <xdr:to>
      <xdr:col>8</xdr:col>
      <xdr:colOff>447675</xdr:colOff>
      <xdr:row>42</xdr:row>
      <xdr:rowOff>0</xdr:rowOff>
    </xdr:to>
    <xdr:sp macro="" textlink="">
      <xdr:nvSpPr>
        <xdr:cNvPr id="22" name="TextBox 21"/>
        <xdr:cNvSpPr txBox="1"/>
      </xdr:nvSpPr>
      <xdr:spPr>
        <a:xfrm>
          <a:off x="11010900" y="21650325"/>
          <a:ext cx="3314700" cy="6858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Difference between the standard</a:t>
          </a:r>
          <a:r>
            <a:rPr lang="en-US" sz="1100" baseline="0"/>
            <a:t> award and the capped award is negative so enter only the total state aid awarded to the student here.</a:t>
          </a:r>
          <a:endParaRPr lang="en-US" sz="1100"/>
        </a:p>
      </xdr:txBody>
    </xdr:sp>
    <xdr:clientData/>
  </xdr:twoCellAnchor>
  <xdr:twoCellAnchor>
    <xdr:from>
      <xdr:col>8</xdr:col>
      <xdr:colOff>762000</xdr:colOff>
      <xdr:row>38</xdr:row>
      <xdr:rowOff>57150</xdr:rowOff>
    </xdr:from>
    <xdr:to>
      <xdr:col>10</xdr:col>
      <xdr:colOff>95250</xdr:colOff>
      <xdr:row>42</xdr:row>
      <xdr:rowOff>38100</xdr:rowOff>
    </xdr:to>
    <xdr:sp macro="" textlink="">
      <xdr:nvSpPr>
        <xdr:cNvPr id="23" name="TextBox 22"/>
        <xdr:cNvSpPr txBox="1"/>
      </xdr:nvSpPr>
      <xdr:spPr>
        <a:xfrm>
          <a:off x="14639925" y="21631275"/>
          <a:ext cx="800100" cy="7429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Standard Award </a:t>
          </a:r>
          <a:r>
            <a:rPr lang="en-US" sz="1100" baseline="0"/>
            <a:t>is certified</a:t>
          </a:r>
          <a:endParaRPr lang="en-US" sz="1100"/>
        </a:p>
      </xdr:txBody>
    </xdr:sp>
    <xdr:clientData/>
  </xdr:twoCellAnchor>
  <xdr:twoCellAnchor>
    <xdr:from>
      <xdr:col>6</xdr:col>
      <xdr:colOff>314325</xdr:colOff>
      <xdr:row>36</xdr:row>
      <xdr:rowOff>9527</xdr:rowOff>
    </xdr:from>
    <xdr:to>
      <xdr:col>6</xdr:col>
      <xdr:colOff>461965</xdr:colOff>
      <xdr:row>38</xdr:row>
      <xdr:rowOff>23814</xdr:rowOff>
    </xdr:to>
    <xdr:sp macro="" textlink="">
      <xdr:nvSpPr>
        <xdr:cNvPr id="24" name="Right Arrow 23"/>
        <xdr:cNvSpPr/>
      </xdr:nvSpPr>
      <xdr:spPr>
        <a:xfrm rot="16200000" flipV="1">
          <a:off x="12592051" y="21326476"/>
          <a:ext cx="395287" cy="14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333375</xdr:colOff>
      <xdr:row>36</xdr:row>
      <xdr:rowOff>9527</xdr:rowOff>
    </xdr:from>
    <xdr:to>
      <xdr:col>9</xdr:col>
      <xdr:colOff>481015</xdr:colOff>
      <xdr:row>38</xdr:row>
      <xdr:rowOff>23814</xdr:rowOff>
    </xdr:to>
    <xdr:sp macro="" textlink="">
      <xdr:nvSpPr>
        <xdr:cNvPr id="25" name="Right Arrow 24"/>
        <xdr:cNvSpPr/>
      </xdr:nvSpPr>
      <xdr:spPr>
        <a:xfrm rot="16200000" flipV="1">
          <a:off x="14859001" y="21326476"/>
          <a:ext cx="395287" cy="14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266700</xdr:colOff>
      <xdr:row>23</xdr:row>
      <xdr:rowOff>390525</xdr:rowOff>
    </xdr:from>
    <xdr:to>
      <xdr:col>3</xdr:col>
      <xdr:colOff>971550</xdr:colOff>
      <xdr:row>23</xdr:row>
      <xdr:rowOff>571500</xdr:rowOff>
    </xdr:to>
    <xdr:sp macro="" textlink="">
      <xdr:nvSpPr>
        <xdr:cNvPr id="2" name="Right Arrow 1"/>
        <xdr:cNvSpPr/>
      </xdr:nvSpPr>
      <xdr:spPr>
        <a:xfrm>
          <a:off x="9610725" y="160686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20</xdr:row>
      <xdr:rowOff>285750</xdr:rowOff>
    </xdr:from>
    <xdr:to>
      <xdr:col>3</xdr:col>
      <xdr:colOff>981075</xdr:colOff>
      <xdr:row>20</xdr:row>
      <xdr:rowOff>466725</xdr:rowOff>
    </xdr:to>
    <xdr:sp macro="" textlink="">
      <xdr:nvSpPr>
        <xdr:cNvPr id="3" name="Right Arrow 2"/>
        <xdr:cNvSpPr/>
      </xdr:nvSpPr>
      <xdr:spPr>
        <a:xfrm>
          <a:off x="9620250" y="139350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13</xdr:row>
      <xdr:rowOff>371475</xdr:rowOff>
    </xdr:from>
    <xdr:to>
      <xdr:col>1</xdr:col>
      <xdr:colOff>2047875</xdr:colOff>
      <xdr:row>13</xdr:row>
      <xdr:rowOff>552450</xdr:rowOff>
    </xdr:to>
    <xdr:sp macro="" textlink="">
      <xdr:nvSpPr>
        <xdr:cNvPr id="4" name="Right Arrow 3"/>
        <xdr:cNvSpPr/>
      </xdr:nvSpPr>
      <xdr:spPr>
        <a:xfrm>
          <a:off x="8010525" y="84010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12</xdr:row>
      <xdr:rowOff>333375</xdr:rowOff>
    </xdr:from>
    <xdr:to>
      <xdr:col>1</xdr:col>
      <xdr:colOff>2038350</xdr:colOff>
      <xdr:row>12</xdr:row>
      <xdr:rowOff>514350</xdr:rowOff>
    </xdr:to>
    <xdr:sp macro="" textlink="">
      <xdr:nvSpPr>
        <xdr:cNvPr id="5" name="Right Arrow 4"/>
        <xdr:cNvSpPr/>
      </xdr:nvSpPr>
      <xdr:spPr>
        <a:xfrm>
          <a:off x="8001000" y="75247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1333500</xdr:colOff>
      <xdr:row>11</xdr:row>
      <xdr:rowOff>438150</xdr:rowOff>
    </xdr:from>
    <xdr:to>
      <xdr:col>1</xdr:col>
      <xdr:colOff>2038350</xdr:colOff>
      <xdr:row>11</xdr:row>
      <xdr:rowOff>619125</xdr:rowOff>
    </xdr:to>
    <xdr:sp macro="" textlink="">
      <xdr:nvSpPr>
        <xdr:cNvPr id="6" name="Right Arrow 5"/>
        <xdr:cNvSpPr/>
      </xdr:nvSpPr>
      <xdr:spPr>
        <a:xfrm>
          <a:off x="8001000" y="69056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6257925</xdr:colOff>
      <xdr:row>8</xdr:row>
      <xdr:rowOff>276225</xdr:rowOff>
    </xdr:from>
    <xdr:to>
      <xdr:col>0</xdr:col>
      <xdr:colOff>6648450</xdr:colOff>
      <xdr:row>8</xdr:row>
      <xdr:rowOff>438150</xdr:rowOff>
    </xdr:to>
    <xdr:sp macro="" textlink="">
      <xdr:nvSpPr>
        <xdr:cNvPr id="7" name="Right Arrow 6"/>
        <xdr:cNvSpPr/>
      </xdr:nvSpPr>
      <xdr:spPr>
        <a:xfrm>
          <a:off x="6257925" y="4686300"/>
          <a:ext cx="390525"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7</xdr:row>
      <xdr:rowOff>257175</xdr:rowOff>
    </xdr:from>
    <xdr:to>
      <xdr:col>0</xdr:col>
      <xdr:colOff>6657974</xdr:colOff>
      <xdr:row>7</xdr:row>
      <xdr:rowOff>409575</xdr:rowOff>
    </xdr:to>
    <xdr:sp macro="" textlink="">
      <xdr:nvSpPr>
        <xdr:cNvPr id="8" name="Right Arrow 7"/>
        <xdr:cNvSpPr/>
      </xdr:nvSpPr>
      <xdr:spPr>
        <a:xfrm>
          <a:off x="6286499" y="4048125"/>
          <a:ext cx="37147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285750</xdr:colOff>
      <xdr:row>26</xdr:row>
      <xdr:rowOff>171450</xdr:rowOff>
    </xdr:from>
    <xdr:to>
      <xdr:col>3</xdr:col>
      <xdr:colOff>990600</xdr:colOff>
      <xdr:row>26</xdr:row>
      <xdr:rowOff>352425</xdr:rowOff>
    </xdr:to>
    <xdr:sp macro="" textlink="">
      <xdr:nvSpPr>
        <xdr:cNvPr id="9" name="Right Arrow 8"/>
        <xdr:cNvSpPr/>
      </xdr:nvSpPr>
      <xdr:spPr>
        <a:xfrm>
          <a:off x="9629775" y="179165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6286499</xdr:colOff>
      <xdr:row>9</xdr:row>
      <xdr:rowOff>990600</xdr:rowOff>
    </xdr:from>
    <xdr:to>
      <xdr:col>0</xdr:col>
      <xdr:colOff>6648450</xdr:colOff>
      <xdr:row>11</xdr:row>
      <xdr:rowOff>190500</xdr:rowOff>
    </xdr:to>
    <xdr:sp macro="" textlink="">
      <xdr:nvSpPr>
        <xdr:cNvPr id="10" name="Curved Right Arrow 9"/>
        <xdr:cNvSpPr/>
      </xdr:nvSpPr>
      <xdr:spPr>
        <a:xfrm>
          <a:off x="6286499" y="6105525"/>
          <a:ext cx="361951" cy="552450"/>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1333500</xdr:colOff>
      <xdr:row>2</xdr:row>
      <xdr:rowOff>676275</xdr:rowOff>
    </xdr:from>
    <xdr:to>
      <xdr:col>1</xdr:col>
      <xdr:colOff>2038350</xdr:colOff>
      <xdr:row>2</xdr:row>
      <xdr:rowOff>857250</xdr:rowOff>
    </xdr:to>
    <xdr:sp macro="" textlink="">
      <xdr:nvSpPr>
        <xdr:cNvPr id="11" name="Right Arrow 10"/>
        <xdr:cNvSpPr/>
      </xdr:nvSpPr>
      <xdr:spPr>
        <a:xfrm>
          <a:off x="8001000" y="18669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24</xdr:row>
      <xdr:rowOff>381000</xdr:rowOff>
    </xdr:from>
    <xdr:to>
      <xdr:col>3</xdr:col>
      <xdr:colOff>981075</xdr:colOff>
      <xdr:row>24</xdr:row>
      <xdr:rowOff>561975</xdr:rowOff>
    </xdr:to>
    <xdr:sp macro="" textlink="">
      <xdr:nvSpPr>
        <xdr:cNvPr id="12" name="Right Arrow 11"/>
        <xdr:cNvSpPr/>
      </xdr:nvSpPr>
      <xdr:spPr>
        <a:xfrm>
          <a:off x="9620250" y="168783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3</xdr:row>
      <xdr:rowOff>85725</xdr:rowOff>
    </xdr:from>
    <xdr:to>
      <xdr:col>3</xdr:col>
      <xdr:colOff>981075</xdr:colOff>
      <xdr:row>3</xdr:row>
      <xdr:rowOff>266700</xdr:rowOff>
    </xdr:to>
    <xdr:sp macro="" textlink="">
      <xdr:nvSpPr>
        <xdr:cNvPr id="13" name="Right Arrow 12"/>
        <xdr:cNvSpPr/>
      </xdr:nvSpPr>
      <xdr:spPr>
        <a:xfrm>
          <a:off x="9620250" y="22764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21</xdr:row>
      <xdr:rowOff>285750</xdr:rowOff>
    </xdr:from>
    <xdr:to>
      <xdr:col>3</xdr:col>
      <xdr:colOff>981075</xdr:colOff>
      <xdr:row>21</xdr:row>
      <xdr:rowOff>428625</xdr:rowOff>
    </xdr:to>
    <xdr:sp macro="" textlink="">
      <xdr:nvSpPr>
        <xdr:cNvPr id="14" name="Right Arrow 13"/>
        <xdr:cNvSpPr/>
      </xdr:nvSpPr>
      <xdr:spPr>
        <a:xfrm>
          <a:off x="9620250" y="14611350"/>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14</xdr:row>
      <xdr:rowOff>371475</xdr:rowOff>
    </xdr:from>
    <xdr:to>
      <xdr:col>1</xdr:col>
      <xdr:colOff>2047875</xdr:colOff>
      <xdr:row>14</xdr:row>
      <xdr:rowOff>552450</xdr:rowOff>
    </xdr:to>
    <xdr:sp macro="" textlink="">
      <xdr:nvSpPr>
        <xdr:cNvPr id="15" name="Right Arrow 14"/>
        <xdr:cNvSpPr/>
      </xdr:nvSpPr>
      <xdr:spPr>
        <a:xfrm>
          <a:off x="8010525" y="93059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15</xdr:row>
      <xdr:rowOff>371475</xdr:rowOff>
    </xdr:from>
    <xdr:to>
      <xdr:col>1</xdr:col>
      <xdr:colOff>2047875</xdr:colOff>
      <xdr:row>15</xdr:row>
      <xdr:rowOff>552450</xdr:rowOff>
    </xdr:to>
    <xdr:sp macro="" textlink="">
      <xdr:nvSpPr>
        <xdr:cNvPr id="16" name="Right Arrow 15"/>
        <xdr:cNvSpPr/>
      </xdr:nvSpPr>
      <xdr:spPr>
        <a:xfrm>
          <a:off x="8010525" y="102108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16</xdr:row>
      <xdr:rowOff>371475</xdr:rowOff>
    </xdr:from>
    <xdr:to>
      <xdr:col>1</xdr:col>
      <xdr:colOff>2047875</xdr:colOff>
      <xdr:row>16</xdr:row>
      <xdr:rowOff>552450</xdr:rowOff>
    </xdr:to>
    <xdr:sp macro="" textlink="">
      <xdr:nvSpPr>
        <xdr:cNvPr id="17" name="Right Arrow 16"/>
        <xdr:cNvSpPr/>
      </xdr:nvSpPr>
      <xdr:spPr>
        <a:xfrm>
          <a:off x="8010525" y="1111567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17</xdr:row>
      <xdr:rowOff>371475</xdr:rowOff>
    </xdr:from>
    <xdr:to>
      <xdr:col>1</xdr:col>
      <xdr:colOff>2047875</xdr:colOff>
      <xdr:row>17</xdr:row>
      <xdr:rowOff>552450</xdr:rowOff>
    </xdr:to>
    <xdr:sp macro="" textlink="">
      <xdr:nvSpPr>
        <xdr:cNvPr id="18" name="Right Arrow 17"/>
        <xdr:cNvSpPr/>
      </xdr:nvSpPr>
      <xdr:spPr>
        <a:xfrm>
          <a:off x="8010525" y="1202055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1343025</xdr:colOff>
      <xdr:row>18</xdr:row>
      <xdr:rowOff>371475</xdr:rowOff>
    </xdr:from>
    <xdr:to>
      <xdr:col>1</xdr:col>
      <xdr:colOff>2047875</xdr:colOff>
      <xdr:row>18</xdr:row>
      <xdr:rowOff>552450</xdr:rowOff>
    </xdr:to>
    <xdr:sp macro="" textlink="">
      <xdr:nvSpPr>
        <xdr:cNvPr id="19" name="Right Arrow 18"/>
        <xdr:cNvSpPr/>
      </xdr:nvSpPr>
      <xdr:spPr>
        <a:xfrm>
          <a:off x="8010525" y="12925425"/>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276225</xdr:colOff>
      <xdr:row>22</xdr:row>
      <xdr:rowOff>285750</xdr:rowOff>
    </xdr:from>
    <xdr:to>
      <xdr:col>3</xdr:col>
      <xdr:colOff>981075</xdr:colOff>
      <xdr:row>22</xdr:row>
      <xdr:rowOff>428625</xdr:rowOff>
    </xdr:to>
    <xdr:sp macro="" textlink="">
      <xdr:nvSpPr>
        <xdr:cNvPr id="20" name="Right Arrow 19"/>
        <xdr:cNvSpPr/>
      </xdr:nvSpPr>
      <xdr:spPr>
        <a:xfrm>
          <a:off x="9620250" y="15287625"/>
          <a:ext cx="7048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1962150</xdr:colOff>
      <xdr:row>32</xdr:row>
      <xdr:rowOff>0</xdr:rowOff>
    </xdr:from>
    <xdr:to>
      <xdr:col>2</xdr:col>
      <xdr:colOff>600075</xdr:colOff>
      <xdr:row>32</xdr:row>
      <xdr:rowOff>180975</xdr:rowOff>
    </xdr:to>
    <xdr:sp macro="" textlink="">
      <xdr:nvSpPr>
        <xdr:cNvPr id="21" name="Right Arrow 20"/>
        <xdr:cNvSpPr/>
      </xdr:nvSpPr>
      <xdr:spPr>
        <a:xfrm>
          <a:off x="8629650" y="19735800"/>
          <a:ext cx="704850"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342901</xdr:colOff>
      <xdr:row>38</xdr:row>
      <xdr:rowOff>76199</xdr:rowOff>
    </xdr:from>
    <xdr:to>
      <xdr:col>8</xdr:col>
      <xdr:colOff>447676</xdr:colOff>
      <xdr:row>45</xdr:row>
      <xdr:rowOff>104774</xdr:rowOff>
    </xdr:to>
    <xdr:sp macro="" textlink="">
      <xdr:nvSpPr>
        <xdr:cNvPr id="22" name="TextBox 21"/>
        <xdr:cNvSpPr txBox="1"/>
      </xdr:nvSpPr>
      <xdr:spPr>
        <a:xfrm>
          <a:off x="10687051" y="21745574"/>
          <a:ext cx="3657600" cy="13620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Difference between the standard</a:t>
          </a:r>
          <a:r>
            <a:rPr lang="en-US" sz="1100" baseline="0"/>
            <a:t> award and the capped award is positive so enter the total state aid awarded to the student plus the difference here:</a:t>
          </a:r>
        </a:p>
        <a:p>
          <a:endParaRPr lang="en-US" sz="1100" baseline="0"/>
        </a:p>
        <a:p>
          <a:r>
            <a:rPr lang="en-US" sz="1100" baseline="0"/>
            <a:t>  $1,000.00 State Aid Amount</a:t>
          </a:r>
        </a:p>
        <a:p>
          <a:r>
            <a:rPr lang="en-US" sz="1100" u="sng" baseline="0"/>
            <a:t>+$2,058.00 </a:t>
          </a:r>
          <a:r>
            <a:rPr lang="en-US" sz="1100" baseline="0"/>
            <a:t>Difference between standard awd &amp; capped awd</a:t>
          </a:r>
        </a:p>
        <a:p>
          <a:r>
            <a:rPr lang="en-US" sz="1100" baseline="0"/>
            <a:t>   $3,058.00 Adjusted State Aid Amount</a:t>
          </a:r>
          <a:endParaRPr lang="en-US" sz="1100"/>
        </a:p>
      </xdr:txBody>
    </xdr:sp>
    <xdr:clientData/>
  </xdr:twoCellAnchor>
  <xdr:twoCellAnchor>
    <xdr:from>
      <xdr:col>8</xdr:col>
      <xdr:colOff>752475</xdr:colOff>
      <xdr:row>38</xdr:row>
      <xdr:rowOff>76200</xdr:rowOff>
    </xdr:from>
    <xdr:to>
      <xdr:col>10</xdr:col>
      <xdr:colOff>85725</xdr:colOff>
      <xdr:row>42</xdr:row>
      <xdr:rowOff>57150</xdr:rowOff>
    </xdr:to>
    <xdr:sp macro="" textlink="">
      <xdr:nvSpPr>
        <xdr:cNvPr id="23" name="TextBox 22"/>
        <xdr:cNvSpPr txBox="1"/>
      </xdr:nvSpPr>
      <xdr:spPr>
        <a:xfrm>
          <a:off x="14649450" y="21745575"/>
          <a:ext cx="847725" cy="7429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Capped Award </a:t>
          </a:r>
          <a:r>
            <a:rPr lang="en-US" sz="1100" baseline="0"/>
            <a:t>is certified</a:t>
          </a:r>
          <a:endParaRPr lang="en-US" sz="1100"/>
        </a:p>
      </xdr:txBody>
    </xdr:sp>
    <xdr:clientData/>
  </xdr:twoCellAnchor>
  <xdr:twoCellAnchor>
    <xdr:from>
      <xdr:col>6</xdr:col>
      <xdr:colOff>314325</xdr:colOff>
      <xdr:row>36</xdr:row>
      <xdr:rowOff>9527</xdr:rowOff>
    </xdr:from>
    <xdr:to>
      <xdr:col>6</xdr:col>
      <xdr:colOff>461965</xdr:colOff>
      <xdr:row>38</xdr:row>
      <xdr:rowOff>23814</xdr:rowOff>
    </xdr:to>
    <xdr:sp macro="" textlink="">
      <xdr:nvSpPr>
        <xdr:cNvPr id="24" name="Right Arrow 23"/>
        <xdr:cNvSpPr/>
      </xdr:nvSpPr>
      <xdr:spPr>
        <a:xfrm rot="16200000" flipV="1">
          <a:off x="12592051" y="21421726"/>
          <a:ext cx="395287" cy="14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333375</xdr:colOff>
      <xdr:row>36</xdr:row>
      <xdr:rowOff>9527</xdr:rowOff>
    </xdr:from>
    <xdr:to>
      <xdr:col>9</xdr:col>
      <xdr:colOff>481015</xdr:colOff>
      <xdr:row>38</xdr:row>
      <xdr:rowOff>23814</xdr:rowOff>
    </xdr:to>
    <xdr:sp macro="" textlink="">
      <xdr:nvSpPr>
        <xdr:cNvPr id="25" name="Right Arrow 24"/>
        <xdr:cNvSpPr/>
      </xdr:nvSpPr>
      <xdr:spPr>
        <a:xfrm rot="16200000" flipV="1">
          <a:off x="14649451" y="21421726"/>
          <a:ext cx="395287" cy="147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C3" sqref="C3"/>
    </sheetView>
  </sheetViews>
  <sheetFormatPr defaultRowHeight="15" x14ac:dyDescent="0.25"/>
  <cols>
    <col min="1" max="1" width="100" customWidth="1"/>
    <col min="2" max="2" width="31" customWidth="1"/>
    <col min="4" max="4" width="15" customWidth="1"/>
    <col min="5" max="5" width="21.7109375" customWidth="1"/>
  </cols>
  <sheetData>
    <row r="1" spans="1:7" ht="51" customHeight="1" thickBot="1" x14ac:dyDescent="0.3">
      <c r="A1" s="58" t="s">
        <v>6</v>
      </c>
      <c r="B1" s="59"/>
      <c r="C1" s="59"/>
      <c r="D1" s="59"/>
      <c r="E1" s="60"/>
    </row>
    <row r="2" spans="1:7" ht="42.75" customHeight="1" thickBot="1" x14ac:dyDescent="0.3">
      <c r="A2" s="61" t="s">
        <v>9</v>
      </c>
      <c r="B2" s="62"/>
      <c r="C2" s="22" t="s">
        <v>7</v>
      </c>
      <c r="D2" s="22" t="s">
        <v>1</v>
      </c>
      <c r="E2" s="23"/>
    </row>
    <row r="3" spans="1:7" ht="78.75" customHeight="1" x14ac:dyDescent="0.25">
      <c r="A3" s="63" t="s">
        <v>46</v>
      </c>
      <c r="B3" s="64"/>
      <c r="C3" s="4"/>
      <c r="D3" s="5"/>
      <c r="E3" s="24">
        <f>SUM(C3*D3)</f>
        <v>0</v>
      </c>
      <c r="F3" s="1"/>
    </row>
    <row r="4" spans="1:7" ht="27" customHeight="1" x14ac:dyDescent="0.25">
      <c r="A4" s="63" t="s">
        <v>41</v>
      </c>
      <c r="B4" s="65"/>
      <c r="C4" s="65"/>
      <c r="D4" s="64"/>
      <c r="E4" s="6"/>
    </row>
    <row r="5" spans="1:7" ht="24" customHeight="1" thickBot="1" x14ac:dyDescent="0.3">
      <c r="A5" s="66" t="s">
        <v>8</v>
      </c>
      <c r="B5" s="67"/>
      <c r="C5" s="67"/>
      <c r="D5" s="68"/>
      <c r="E5" s="25">
        <f>SUM(E3:E4)</f>
        <v>0</v>
      </c>
    </row>
    <row r="6" spans="1:7" ht="30.75" customHeight="1" thickBot="1" x14ac:dyDescent="0.3">
      <c r="A6" s="61" t="s">
        <v>10</v>
      </c>
      <c r="B6" s="62"/>
      <c r="C6" s="62"/>
      <c r="D6" s="62"/>
      <c r="E6" s="69"/>
    </row>
    <row r="7" spans="1:7" ht="44.25" customHeight="1" x14ac:dyDescent="0.25">
      <c r="A7" s="26" t="s">
        <v>2</v>
      </c>
      <c r="B7" s="27"/>
      <c r="C7" s="27"/>
      <c r="D7" s="27"/>
      <c r="E7" s="28"/>
    </row>
    <row r="8" spans="1:7" ht="48.75" customHeight="1" x14ac:dyDescent="0.25">
      <c r="A8" s="29" t="s">
        <v>3</v>
      </c>
      <c r="B8" s="5"/>
      <c r="C8" s="30"/>
      <c r="D8" s="30"/>
      <c r="E8" s="31"/>
      <c r="F8" s="2"/>
    </row>
    <row r="9" spans="1:7" ht="55.5" customHeight="1" x14ac:dyDescent="0.25">
      <c r="A9" s="32" t="s">
        <v>4</v>
      </c>
      <c r="B9" s="4"/>
      <c r="C9" s="30"/>
      <c r="D9" s="30"/>
      <c r="E9" s="31"/>
      <c r="G9" s="3"/>
    </row>
    <row r="10" spans="1:7" ht="85.5" customHeight="1" thickBot="1" x14ac:dyDescent="0.3">
      <c r="A10" s="33" t="s">
        <v>48</v>
      </c>
      <c r="B10" s="34" t="e">
        <f>B8/B9</f>
        <v>#DIV/0!</v>
      </c>
      <c r="C10" s="30"/>
      <c r="D10" s="30"/>
      <c r="E10" s="31"/>
    </row>
    <row r="11" spans="1:7" ht="21" customHeight="1" thickBot="1" x14ac:dyDescent="0.3">
      <c r="A11" s="35"/>
      <c r="B11" s="36"/>
      <c r="C11" s="37" t="s">
        <v>0</v>
      </c>
      <c r="D11" s="38" t="s">
        <v>1</v>
      </c>
      <c r="E11" s="39"/>
    </row>
    <row r="12" spans="1:7" ht="57" customHeight="1" x14ac:dyDescent="0.25">
      <c r="A12" s="70" t="s">
        <v>50</v>
      </c>
      <c r="B12" s="71"/>
      <c r="C12" s="7"/>
      <c r="D12" s="8"/>
      <c r="E12" s="40">
        <f t="shared" ref="E12:E19" si="0">SUM(C12*D12)</f>
        <v>0</v>
      </c>
    </row>
    <row r="13" spans="1:7" ht="66" customHeight="1" x14ac:dyDescent="0.25">
      <c r="A13" s="63" t="s">
        <v>43</v>
      </c>
      <c r="B13" s="64"/>
      <c r="C13" s="4"/>
      <c r="D13" s="8"/>
      <c r="E13" s="24">
        <f t="shared" si="0"/>
        <v>0</v>
      </c>
    </row>
    <row r="14" spans="1:7" ht="71.25" customHeight="1" x14ac:dyDescent="0.25">
      <c r="A14" s="63" t="s">
        <v>11</v>
      </c>
      <c r="B14" s="64"/>
      <c r="C14" s="4"/>
      <c r="D14" s="8"/>
      <c r="E14" s="24">
        <f t="shared" si="0"/>
        <v>0</v>
      </c>
    </row>
    <row r="15" spans="1:7" ht="71.25" customHeight="1" x14ac:dyDescent="0.25">
      <c r="A15" s="63" t="s">
        <v>12</v>
      </c>
      <c r="B15" s="64"/>
      <c r="C15" s="4"/>
      <c r="D15" s="8"/>
      <c r="E15" s="24">
        <f t="shared" si="0"/>
        <v>0</v>
      </c>
    </row>
    <row r="16" spans="1:7" ht="71.25" customHeight="1" x14ac:dyDescent="0.25">
      <c r="A16" s="63" t="s">
        <v>13</v>
      </c>
      <c r="B16" s="64"/>
      <c r="C16" s="4"/>
      <c r="D16" s="8"/>
      <c r="E16" s="24">
        <f t="shared" si="0"/>
        <v>0</v>
      </c>
    </row>
    <row r="17" spans="1:5" ht="71.25" customHeight="1" x14ac:dyDescent="0.25">
      <c r="A17" s="63" t="s">
        <v>14</v>
      </c>
      <c r="B17" s="64"/>
      <c r="C17" s="4"/>
      <c r="D17" s="8"/>
      <c r="E17" s="24">
        <f t="shared" si="0"/>
        <v>0</v>
      </c>
    </row>
    <row r="18" spans="1:5" ht="71.25" customHeight="1" x14ac:dyDescent="0.25">
      <c r="A18" s="63" t="s">
        <v>15</v>
      </c>
      <c r="B18" s="64"/>
      <c r="C18" s="4"/>
      <c r="D18" s="8"/>
      <c r="E18" s="24">
        <f t="shared" si="0"/>
        <v>0</v>
      </c>
    </row>
    <row r="19" spans="1:5" ht="71.25" customHeight="1" x14ac:dyDescent="0.25">
      <c r="A19" s="63" t="s">
        <v>16</v>
      </c>
      <c r="B19" s="64"/>
      <c r="C19" s="4"/>
      <c r="D19" s="8"/>
      <c r="E19" s="24">
        <f t="shared" si="0"/>
        <v>0</v>
      </c>
    </row>
    <row r="20" spans="1:5" x14ac:dyDescent="0.25">
      <c r="A20" s="55" t="s">
        <v>5</v>
      </c>
      <c r="B20" s="56"/>
      <c r="C20" s="56"/>
      <c r="D20" s="57"/>
      <c r="E20" s="24">
        <f>SUM(E12:E19)</f>
        <v>0</v>
      </c>
    </row>
    <row r="21" spans="1:5" ht="53.25" customHeight="1" x14ac:dyDescent="0.25">
      <c r="A21" s="63" t="s">
        <v>17</v>
      </c>
      <c r="B21" s="65"/>
      <c r="C21" s="65"/>
      <c r="D21" s="64"/>
      <c r="E21" s="9"/>
    </row>
    <row r="22" spans="1:5" ht="53.25" customHeight="1" x14ac:dyDescent="0.25">
      <c r="A22" s="63" t="s">
        <v>18</v>
      </c>
      <c r="B22" s="65"/>
      <c r="C22" s="65"/>
      <c r="D22" s="64"/>
      <c r="E22" s="9"/>
    </row>
    <row r="23" spans="1:5" ht="53.25" customHeight="1" x14ac:dyDescent="0.25">
      <c r="A23" s="63" t="s">
        <v>19</v>
      </c>
      <c r="B23" s="65"/>
      <c r="C23" s="65"/>
      <c r="D23" s="64"/>
      <c r="E23" s="9"/>
    </row>
    <row r="24" spans="1:5" ht="64.5" customHeight="1" x14ac:dyDescent="0.25">
      <c r="A24" s="63" t="s">
        <v>20</v>
      </c>
      <c r="B24" s="65"/>
      <c r="C24" s="65"/>
      <c r="D24" s="64"/>
      <c r="E24" s="9"/>
    </row>
    <row r="25" spans="1:5" ht="75" customHeight="1" thickBot="1" x14ac:dyDescent="0.3">
      <c r="A25" s="63" t="s">
        <v>21</v>
      </c>
      <c r="B25" s="65"/>
      <c r="C25" s="65"/>
      <c r="D25" s="64"/>
      <c r="E25" s="10"/>
    </row>
    <row r="26" spans="1:5" ht="23.25" customHeight="1" thickBot="1" x14ac:dyDescent="0.3">
      <c r="A26" s="55" t="s">
        <v>26</v>
      </c>
      <c r="B26" s="78"/>
      <c r="C26" s="78"/>
      <c r="D26" s="78"/>
      <c r="E26" s="41">
        <f>SUM(E20+E21-E22-E24-E25)</f>
        <v>0</v>
      </c>
    </row>
    <row r="27" spans="1:5" ht="34.5" customHeight="1" thickBot="1" x14ac:dyDescent="0.3">
      <c r="A27" s="79" t="s">
        <v>42</v>
      </c>
      <c r="B27" s="80"/>
      <c r="C27" s="80"/>
      <c r="D27" s="80"/>
      <c r="E27" s="42">
        <f>IF(IF(E5&lt;E26,E5,E26)&lt;0,0,IF(E5&lt;E26,E5,E26))</f>
        <v>0</v>
      </c>
    </row>
    <row r="28" spans="1:5" ht="30.75" customHeight="1" thickBot="1" x14ac:dyDescent="0.3">
      <c r="A28" s="61" t="s">
        <v>25</v>
      </c>
      <c r="B28" s="72"/>
      <c r="C28" s="72"/>
      <c r="D28" s="43"/>
      <c r="E28" s="44"/>
    </row>
    <row r="29" spans="1:5" ht="30.75" customHeight="1" thickBot="1" x14ac:dyDescent="0.3">
      <c r="A29" s="73" t="s">
        <v>27</v>
      </c>
      <c r="B29" s="74"/>
      <c r="C29" s="74"/>
      <c r="D29" s="74"/>
      <c r="E29" s="75"/>
    </row>
    <row r="30" spans="1:5" ht="30.75" customHeight="1" thickBot="1" x14ac:dyDescent="0.3">
      <c r="A30" s="73" t="s">
        <v>44</v>
      </c>
      <c r="B30" s="74"/>
      <c r="C30" s="74"/>
      <c r="D30" s="74"/>
      <c r="E30" s="75"/>
    </row>
    <row r="31" spans="1:5" x14ac:dyDescent="0.25">
      <c r="A31" s="45"/>
      <c r="B31" s="46"/>
      <c r="C31" s="46"/>
      <c r="D31" s="47" t="s">
        <v>22</v>
      </c>
      <c r="E31" s="48">
        <f>E26</f>
        <v>0</v>
      </c>
    </row>
    <row r="32" spans="1:5" x14ac:dyDescent="0.25">
      <c r="A32" s="49"/>
      <c r="B32" s="50"/>
      <c r="C32" s="50"/>
      <c r="D32" s="51" t="s">
        <v>23</v>
      </c>
      <c r="E32" s="48">
        <f>E5</f>
        <v>0</v>
      </c>
    </row>
    <row r="33" spans="1:5" ht="15.75" thickBot="1" x14ac:dyDescent="0.3">
      <c r="A33" s="76" t="s">
        <v>51</v>
      </c>
      <c r="B33" s="77"/>
      <c r="C33" s="52"/>
      <c r="D33" s="53" t="s">
        <v>24</v>
      </c>
      <c r="E33" s="54">
        <f>SUM(E31-E32)</f>
        <v>0</v>
      </c>
    </row>
  </sheetData>
  <sheetProtection algorithmName="SHA-512" hashValue="xG+b/xaDbVDfbNJhGuc5ycLJBOYGVDeQGDXf2GMWae+hOVRr+V401dQZLgY4OkQidsQmM2Z8SfxNxeSb6voUFg==" saltValue="5RHeSpmUl5BIzpRPSwZqHw==" spinCount="100000" sheet="1" objects="1" scenarios="1" selectLockedCells="1"/>
  <mergeCells count="26">
    <mergeCell ref="A28:C28"/>
    <mergeCell ref="A29:E29"/>
    <mergeCell ref="A30:E30"/>
    <mergeCell ref="A33:B33"/>
    <mergeCell ref="A15:B15"/>
    <mergeCell ref="A16:B16"/>
    <mergeCell ref="A17:B17"/>
    <mergeCell ref="A18:B18"/>
    <mergeCell ref="A19:B19"/>
    <mergeCell ref="A23:D23"/>
    <mergeCell ref="A21:D21"/>
    <mergeCell ref="A22:D22"/>
    <mergeCell ref="A24:D24"/>
    <mergeCell ref="A25:D25"/>
    <mergeCell ref="A26:D26"/>
    <mergeCell ref="A27:D27"/>
    <mergeCell ref="A20:D20"/>
    <mergeCell ref="A1:E1"/>
    <mergeCell ref="A2:B2"/>
    <mergeCell ref="A3:B3"/>
    <mergeCell ref="A4:D4"/>
    <mergeCell ref="A5:D5"/>
    <mergeCell ref="A6:E6"/>
    <mergeCell ref="A12:B12"/>
    <mergeCell ref="A13:B13"/>
    <mergeCell ref="A14:B14"/>
  </mergeCells>
  <conditionalFormatting sqref="E5 E26">
    <cfRule type="colorScale" priority="1">
      <colorScale>
        <cfvo type="min"/>
        <cfvo type="max"/>
        <color rgb="FF92D050"/>
        <color theme="5" tint="0.39997558519241921"/>
      </colorScale>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E1"/>
    </sheetView>
  </sheetViews>
  <sheetFormatPr defaultRowHeight="15" x14ac:dyDescent="0.25"/>
  <cols>
    <col min="1" max="1" width="103.5703125" style="11" customWidth="1"/>
    <col min="2" max="2" width="31" style="11" customWidth="1"/>
    <col min="3" max="3" width="9.140625" style="11"/>
    <col min="4" max="4" width="15" style="11" customWidth="1"/>
    <col min="5" max="5" width="21.7109375" style="11" customWidth="1"/>
    <col min="6" max="7" width="9.140625" style="11"/>
    <col min="8" max="8" width="10" style="11" customWidth="1"/>
    <col min="9" max="9" width="11.42578125" style="11" customWidth="1"/>
    <col min="10" max="10" width="10.85546875" style="11" customWidth="1"/>
    <col min="11" max="11" width="9.140625" style="11"/>
    <col min="12" max="12" width="14.7109375" style="11" bestFit="1" customWidth="1"/>
    <col min="13" max="13" width="9.140625" style="11"/>
    <col min="14" max="14" width="12.5703125" style="11" bestFit="1" customWidth="1"/>
    <col min="15" max="16384" width="9.140625" style="11"/>
  </cols>
  <sheetData>
    <row r="1" spans="1:7" ht="51" customHeight="1" thickBot="1" x14ac:dyDescent="0.3">
      <c r="A1" s="58" t="s">
        <v>6</v>
      </c>
      <c r="B1" s="59"/>
      <c r="C1" s="59"/>
      <c r="D1" s="59"/>
      <c r="E1" s="60"/>
    </row>
    <row r="2" spans="1:7" ht="42.75" customHeight="1" thickBot="1" x14ac:dyDescent="0.3">
      <c r="A2" s="61" t="s">
        <v>9</v>
      </c>
      <c r="B2" s="62"/>
      <c r="C2" s="22" t="s">
        <v>7</v>
      </c>
      <c r="D2" s="22" t="s">
        <v>1</v>
      </c>
      <c r="E2" s="23"/>
    </row>
    <row r="3" spans="1:7" ht="78.75" customHeight="1" x14ac:dyDescent="0.25">
      <c r="A3" s="63" t="s">
        <v>47</v>
      </c>
      <c r="B3" s="64"/>
      <c r="C3" s="4">
        <v>12</v>
      </c>
      <c r="D3" s="5">
        <v>306</v>
      </c>
      <c r="E3" s="24">
        <f>SUM(C3*D3)</f>
        <v>3672</v>
      </c>
      <c r="F3" s="1"/>
    </row>
    <row r="4" spans="1:7" ht="27" customHeight="1" x14ac:dyDescent="0.25">
      <c r="A4" s="63" t="s">
        <v>41</v>
      </c>
      <c r="B4" s="65"/>
      <c r="C4" s="65"/>
      <c r="D4" s="64"/>
      <c r="E4" s="6">
        <v>570</v>
      </c>
    </row>
    <row r="5" spans="1:7" ht="24" customHeight="1" thickBot="1" x14ac:dyDescent="0.3">
      <c r="A5" s="66" t="s">
        <v>8</v>
      </c>
      <c r="B5" s="67"/>
      <c r="C5" s="67"/>
      <c r="D5" s="68"/>
      <c r="E5" s="25">
        <f>SUM(E3:E4)</f>
        <v>4242</v>
      </c>
    </row>
    <row r="6" spans="1:7" ht="30.75" customHeight="1" thickBot="1" x14ac:dyDescent="0.3">
      <c r="A6" s="61" t="s">
        <v>10</v>
      </c>
      <c r="B6" s="62"/>
      <c r="C6" s="62"/>
      <c r="D6" s="62"/>
      <c r="E6" s="69"/>
    </row>
    <row r="7" spans="1:7" ht="44.25" customHeight="1" x14ac:dyDescent="0.25">
      <c r="A7" s="26" t="s">
        <v>2</v>
      </c>
      <c r="B7" s="27"/>
      <c r="C7" s="27"/>
      <c r="D7" s="27"/>
      <c r="E7" s="28"/>
    </row>
    <row r="8" spans="1:7" ht="48.75" customHeight="1" x14ac:dyDescent="0.25">
      <c r="A8" s="29" t="s">
        <v>3</v>
      </c>
      <c r="B8" s="5"/>
      <c r="C8" s="30"/>
      <c r="D8" s="30"/>
      <c r="E8" s="31"/>
      <c r="F8" s="2"/>
    </row>
    <row r="9" spans="1:7" ht="55.5" customHeight="1" x14ac:dyDescent="0.25">
      <c r="A9" s="32" t="s">
        <v>4</v>
      </c>
      <c r="B9" s="4"/>
      <c r="C9" s="30"/>
      <c r="D9" s="30"/>
      <c r="E9" s="31"/>
      <c r="G9" s="3"/>
    </row>
    <row r="10" spans="1:7" ht="85.5" customHeight="1" thickBot="1" x14ac:dyDescent="0.3">
      <c r="A10" s="33" t="s">
        <v>48</v>
      </c>
      <c r="B10" s="34" t="e">
        <f>B8/B9</f>
        <v>#DIV/0!</v>
      </c>
      <c r="C10" s="30"/>
      <c r="D10" s="30"/>
      <c r="E10" s="31"/>
    </row>
    <row r="11" spans="1:7" ht="21" customHeight="1" thickBot="1" x14ac:dyDescent="0.3">
      <c r="A11" s="35"/>
      <c r="B11" s="36"/>
      <c r="C11" s="37" t="s">
        <v>0</v>
      </c>
      <c r="D11" s="38" t="s">
        <v>1</v>
      </c>
      <c r="E11" s="39"/>
    </row>
    <row r="12" spans="1:7" ht="57" customHeight="1" x14ac:dyDescent="0.25">
      <c r="A12" s="70" t="s">
        <v>50</v>
      </c>
      <c r="B12" s="71"/>
      <c r="C12" s="7">
        <v>12</v>
      </c>
      <c r="D12" s="8">
        <v>100</v>
      </c>
      <c r="E12" s="40">
        <f t="shared" ref="E12:E19" si="0">SUM(C12*D12)</f>
        <v>1200</v>
      </c>
    </row>
    <row r="13" spans="1:7" ht="66" customHeight="1" x14ac:dyDescent="0.25">
      <c r="A13" s="63" t="s">
        <v>43</v>
      </c>
      <c r="B13" s="64"/>
      <c r="C13" s="4"/>
      <c r="D13" s="8"/>
      <c r="E13" s="24">
        <f t="shared" si="0"/>
        <v>0</v>
      </c>
    </row>
    <row r="14" spans="1:7" ht="71.25" customHeight="1" x14ac:dyDescent="0.25">
      <c r="A14" s="63" t="s">
        <v>11</v>
      </c>
      <c r="B14" s="64"/>
      <c r="C14" s="4"/>
      <c r="D14" s="8"/>
      <c r="E14" s="24">
        <f t="shared" si="0"/>
        <v>0</v>
      </c>
    </row>
    <row r="15" spans="1:7" ht="71.25" customHeight="1" x14ac:dyDescent="0.25">
      <c r="A15" s="63" t="s">
        <v>12</v>
      </c>
      <c r="B15" s="64"/>
      <c r="C15" s="4"/>
      <c r="D15" s="8"/>
      <c r="E15" s="24">
        <f t="shared" si="0"/>
        <v>0</v>
      </c>
    </row>
    <row r="16" spans="1:7" ht="71.25" customHeight="1" x14ac:dyDescent="0.25">
      <c r="A16" s="63" t="s">
        <v>13</v>
      </c>
      <c r="B16" s="64"/>
      <c r="C16" s="4"/>
      <c r="D16" s="8"/>
      <c r="E16" s="24">
        <f t="shared" si="0"/>
        <v>0</v>
      </c>
    </row>
    <row r="17" spans="1:5" ht="71.25" customHeight="1" x14ac:dyDescent="0.25">
      <c r="A17" s="63" t="s">
        <v>14</v>
      </c>
      <c r="B17" s="64"/>
      <c r="C17" s="4"/>
      <c r="D17" s="8"/>
      <c r="E17" s="24">
        <f t="shared" si="0"/>
        <v>0</v>
      </c>
    </row>
    <row r="18" spans="1:5" ht="71.25" customHeight="1" x14ac:dyDescent="0.25">
      <c r="A18" s="63" t="s">
        <v>15</v>
      </c>
      <c r="B18" s="64"/>
      <c r="C18" s="4"/>
      <c r="D18" s="8"/>
      <c r="E18" s="24">
        <f t="shared" si="0"/>
        <v>0</v>
      </c>
    </row>
    <row r="19" spans="1:5" ht="71.25" customHeight="1" x14ac:dyDescent="0.25">
      <c r="A19" s="63" t="s">
        <v>16</v>
      </c>
      <c r="B19" s="64"/>
      <c r="C19" s="4"/>
      <c r="D19" s="8"/>
      <c r="E19" s="24">
        <f t="shared" si="0"/>
        <v>0</v>
      </c>
    </row>
    <row r="20" spans="1:5" x14ac:dyDescent="0.25">
      <c r="A20" s="55" t="s">
        <v>5</v>
      </c>
      <c r="B20" s="56"/>
      <c r="C20" s="56"/>
      <c r="D20" s="57"/>
      <c r="E20" s="24">
        <f>SUM(E12:E19)</f>
        <v>1200</v>
      </c>
    </row>
    <row r="21" spans="1:5" ht="53.25" customHeight="1" x14ac:dyDescent="0.25">
      <c r="A21" s="63" t="s">
        <v>17</v>
      </c>
      <c r="B21" s="65"/>
      <c r="C21" s="65"/>
      <c r="D21" s="64"/>
      <c r="E21" s="9">
        <v>100</v>
      </c>
    </row>
    <row r="22" spans="1:5" ht="53.25" customHeight="1" x14ac:dyDescent="0.25">
      <c r="A22" s="63" t="s">
        <v>18</v>
      </c>
      <c r="B22" s="65"/>
      <c r="C22" s="65"/>
      <c r="D22" s="64"/>
      <c r="E22" s="9"/>
    </row>
    <row r="23" spans="1:5" ht="53.25" customHeight="1" x14ac:dyDescent="0.25">
      <c r="A23" s="63" t="s">
        <v>19</v>
      </c>
      <c r="B23" s="65"/>
      <c r="C23" s="65"/>
      <c r="D23" s="64"/>
      <c r="E23" s="9"/>
    </row>
    <row r="24" spans="1:5" ht="64.5" customHeight="1" x14ac:dyDescent="0.25">
      <c r="A24" s="63" t="s">
        <v>20</v>
      </c>
      <c r="B24" s="65"/>
      <c r="C24" s="65"/>
      <c r="D24" s="64"/>
      <c r="E24" s="9"/>
    </row>
    <row r="25" spans="1:5" ht="75" customHeight="1" thickBot="1" x14ac:dyDescent="0.3">
      <c r="A25" s="63" t="s">
        <v>21</v>
      </c>
      <c r="B25" s="65"/>
      <c r="C25" s="65"/>
      <c r="D25" s="64"/>
      <c r="E25" s="10">
        <v>1000</v>
      </c>
    </row>
    <row r="26" spans="1:5" ht="23.25" customHeight="1" thickBot="1" x14ac:dyDescent="0.3">
      <c r="A26" s="55" t="s">
        <v>26</v>
      </c>
      <c r="B26" s="78"/>
      <c r="C26" s="78"/>
      <c r="D26" s="78"/>
      <c r="E26" s="41">
        <f>SUM(E20+E21-E22-E24-E25)</f>
        <v>300</v>
      </c>
    </row>
    <row r="27" spans="1:5" ht="34.5" customHeight="1" thickBot="1" x14ac:dyDescent="0.3">
      <c r="A27" s="79" t="s">
        <v>42</v>
      </c>
      <c r="B27" s="80"/>
      <c r="C27" s="80"/>
      <c r="D27" s="80"/>
      <c r="E27" s="42">
        <f>IF(IF(E5&lt;E26,E5,E26)&lt;0,0,IF(E5&lt;E26,E5,E26))</f>
        <v>300</v>
      </c>
    </row>
    <row r="28" spans="1:5" ht="30.75" customHeight="1" thickBot="1" x14ac:dyDescent="0.3">
      <c r="A28" s="61" t="s">
        <v>25</v>
      </c>
      <c r="B28" s="72"/>
      <c r="C28" s="72"/>
      <c r="D28" s="43"/>
      <c r="E28" s="44"/>
    </row>
    <row r="29" spans="1:5" ht="30.75" customHeight="1" thickBot="1" x14ac:dyDescent="0.3">
      <c r="A29" s="73" t="s">
        <v>27</v>
      </c>
      <c r="B29" s="74"/>
      <c r="C29" s="74"/>
      <c r="D29" s="74"/>
      <c r="E29" s="75"/>
    </row>
    <row r="30" spans="1:5" ht="30.75" customHeight="1" thickBot="1" x14ac:dyDescent="0.3">
      <c r="A30" s="73" t="s">
        <v>44</v>
      </c>
      <c r="B30" s="74"/>
      <c r="C30" s="74"/>
      <c r="D30" s="74"/>
      <c r="E30" s="75"/>
    </row>
    <row r="31" spans="1:5" x14ac:dyDescent="0.25">
      <c r="A31" s="45"/>
      <c r="B31" s="46"/>
      <c r="C31" s="46"/>
      <c r="D31" s="47" t="s">
        <v>22</v>
      </c>
      <c r="E31" s="48">
        <f>E26</f>
        <v>300</v>
      </c>
    </row>
    <row r="32" spans="1:5" x14ac:dyDescent="0.25">
      <c r="A32" s="49"/>
      <c r="B32" s="50"/>
      <c r="C32" s="50"/>
      <c r="D32" s="51" t="s">
        <v>23</v>
      </c>
      <c r="E32" s="48">
        <f>E5</f>
        <v>4242</v>
      </c>
    </row>
    <row r="33" spans="1:14" ht="15.75" thickBot="1" x14ac:dyDescent="0.3">
      <c r="A33" s="76" t="s">
        <v>51</v>
      </c>
      <c r="B33" s="77"/>
      <c r="C33" s="52"/>
      <c r="D33" s="53" t="s">
        <v>24</v>
      </c>
      <c r="E33" s="54">
        <f>SUM(E31-E32)</f>
        <v>-3942</v>
      </c>
    </row>
    <row r="35" spans="1:14" ht="61.5" x14ac:dyDescent="0.35">
      <c r="A35" s="21" t="s">
        <v>45</v>
      </c>
      <c r="B35" s="13" t="s">
        <v>28</v>
      </c>
      <c r="C35" s="13" t="s">
        <v>29</v>
      </c>
      <c r="D35" s="13" t="s">
        <v>30</v>
      </c>
      <c r="E35" s="13" t="s">
        <v>31</v>
      </c>
      <c r="F35" s="13" t="s">
        <v>32</v>
      </c>
      <c r="G35" s="13" t="s">
        <v>33</v>
      </c>
      <c r="H35" s="13" t="s">
        <v>34</v>
      </c>
      <c r="I35" s="12" t="s">
        <v>35</v>
      </c>
      <c r="J35" s="12" t="s">
        <v>36</v>
      </c>
      <c r="K35" s="12" t="s">
        <v>37</v>
      </c>
      <c r="L35" s="19" t="s">
        <v>38</v>
      </c>
      <c r="M35" s="12" t="s">
        <v>39</v>
      </c>
      <c r="N35" s="19" t="s">
        <v>40</v>
      </c>
    </row>
    <row r="36" spans="1:14" x14ac:dyDescent="0.25">
      <c r="B36" s="15">
        <f>SUM((K36*L36)+(M36*N36))</f>
        <v>1200</v>
      </c>
      <c r="C36" s="16">
        <v>100</v>
      </c>
      <c r="D36" s="16">
        <v>0</v>
      </c>
      <c r="E36" s="16">
        <v>0</v>
      </c>
      <c r="F36" s="16">
        <v>0</v>
      </c>
      <c r="G36" s="16">
        <v>1000</v>
      </c>
      <c r="H36" s="17">
        <f>SUM(B36+C36-D36-E36-F36-G36)</f>
        <v>300</v>
      </c>
      <c r="I36" s="18">
        <v>1000</v>
      </c>
      <c r="J36" s="17">
        <f>IF((H36&lt;1),IF(I36&lt;500,I36,500),H36)</f>
        <v>300</v>
      </c>
      <c r="K36" s="14">
        <v>12</v>
      </c>
      <c r="L36" s="20">
        <v>100</v>
      </c>
      <c r="M36" s="14">
        <v>0</v>
      </c>
      <c r="N36" s="20">
        <v>0</v>
      </c>
    </row>
  </sheetData>
  <sheetProtection algorithmName="SHA-512" hashValue="ALGRHA+wmQf0KH+ULHUR1a5yh6n/iENg9M1RLjvz9p6cEiXrn5Ali6TKN0tBJPKKheiyeOLkJK/jIwF9zZtbyw==" saltValue="pee48L3RyQikQK8zQNXd1Q==" spinCount="100000" sheet="1" objects="1" scenarios="1" selectLockedCells="1" selectUnlockedCells="1"/>
  <mergeCells count="26">
    <mergeCell ref="A6:E6"/>
    <mergeCell ref="A1:E1"/>
    <mergeCell ref="A2:B2"/>
    <mergeCell ref="A3:B3"/>
    <mergeCell ref="A4:D4"/>
    <mergeCell ref="A5:D5"/>
    <mergeCell ref="A23:D23"/>
    <mergeCell ref="A12:B12"/>
    <mergeCell ref="A13:B13"/>
    <mergeCell ref="A14:B14"/>
    <mergeCell ref="A15:B15"/>
    <mergeCell ref="A16:B16"/>
    <mergeCell ref="A17:B17"/>
    <mergeCell ref="A18:B18"/>
    <mergeCell ref="A19:B19"/>
    <mergeCell ref="A20:D20"/>
    <mergeCell ref="A21:D21"/>
    <mergeCell ref="A22:D22"/>
    <mergeCell ref="A30:E30"/>
    <mergeCell ref="A33:B33"/>
    <mergeCell ref="A24:D24"/>
    <mergeCell ref="A25:D25"/>
    <mergeCell ref="A26:D26"/>
    <mergeCell ref="A27:D27"/>
    <mergeCell ref="A28:C28"/>
    <mergeCell ref="A29:E29"/>
  </mergeCells>
  <conditionalFormatting sqref="E5 E26">
    <cfRule type="colorScale" priority="1">
      <colorScale>
        <cfvo type="min"/>
        <cfvo type="max"/>
        <color rgb="FF92D050"/>
        <color theme="5" tint="0.39997558519241921"/>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E1"/>
    </sheetView>
  </sheetViews>
  <sheetFormatPr defaultRowHeight="15" x14ac:dyDescent="0.25"/>
  <cols>
    <col min="1" max="1" width="102.42578125" style="11" customWidth="1"/>
    <col min="2" max="2" width="31" style="11" customWidth="1"/>
    <col min="3" max="3" width="9.140625" style="11"/>
    <col min="4" max="4" width="15" style="11" customWidth="1"/>
    <col min="5" max="5" width="21.7109375" style="11" customWidth="1"/>
    <col min="6" max="7" width="9.140625" style="11"/>
    <col min="8" max="8" width="13.28515625" style="11" customWidth="1"/>
    <col min="9" max="9" width="12.140625" style="11" customWidth="1"/>
    <col min="10" max="10" width="10.5703125" style="11" customWidth="1"/>
    <col min="11" max="11" width="9.140625" style="11"/>
    <col min="12" max="12" width="14.7109375" style="11" bestFit="1" customWidth="1"/>
    <col min="13" max="13" width="9.140625" style="11"/>
    <col min="14" max="14" width="12.5703125" style="11" bestFit="1" customWidth="1"/>
    <col min="15" max="16384" width="9.140625" style="11"/>
  </cols>
  <sheetData>
    <row r="1" spans="1:7" ht="51" customHeight="1" thickBot="1" x14ac:dyDescent="0.3">
      <c r="A1" s="58" t="s">
        <v>6</v>
      </c>
      <c r="B1" s="59"/>
      <c r="C1" s="59"/>
      <c r="D1" s="59"/>
      <c r="E1" s="60"/>
    </row>
    <row r="2" spans="1:7" ht="42.75" customHeight="1" thickBot="1" x14ac:dyDescent="0.3">
      <c r="A2" s="61" t="s">
        <v>9</v>
      </c>
      <c r="B2" s="62"/>
      <c r="C2" s="22" t="s">
        <v>7</v>
      </c>
      <c r="D2" s="22" t="s">
        <v>1</v>
      </c>
      <c r="E2" s="23"/>
    </row>
    <row r="3" spans="1:7" ht="78.75" customHeight="1" x14ac:dyDescent="0.25">
      <c r="A3" s="63" t="s">
        <v>46</v>
      </c>
      <c r="B3" s="64"/>
      <c r="C3" s="4">
        <v>12</v>
      </c>
      <c r="D3" s="5">
        <v>306</v>
      </c>
      <c r="E3" s="24">
        <f>SUM(C3*D3)</f>
        <v>3672</v>
      </c>
      <c r="F3" s="1"/>
    </row>
    <row r="4" spans="1:7" ht="27" customHeight="1" x14ac:dyDescent="0.25">
      <c r="A4" s="63" t="s">
        <v>41</v>
      </c>
      <c r="B4" s="65"/>
      <c r="C4" s="65"/>
      <c r="D4" s="64"/>
      <c r="E4" s="6">
        <v>570</v>
      </c>
    </row>
    <row r="5" spans="1:7" ht="24" customHeight="1" thickBot="1" x14ac:dyDescent="0.3">
      <c r="A5" s="66" t="s">
        <v>8</v>
      </c>
      <c r="B5" s="67"/>
      <c r="C5" s="67"/>
      <c r="D5" s="68"/>
      <c r="E5" s="25">
        <f>SUM(E3:E4)</f>
        <v>4242</v>
      </c>
    </row>
    <row r="6" spans="1:7" ht="30.75" customHeight="1" thickBot="1" x14ac:dyDescent="0.3">
      <c r="A6" s="61" t="s">
        <v>10</v>
      </c>
      <c r="B6" s="62"/>
      <c r="C6" s="62"/>
      <c r="D6" s="62"/>
      <c r="E6" s="69"/>
    </row>
    <row r="7" spans="1:7" ht="44.25" customHeight="1" x14ac:dyDescent="0.25">
      <c r="A7" s="26" t="s">
        <v>2</v>
      </c>
      <c r="B7" s="27"/>
      <c r="C7" s="27"/>
      <c r="D7" s="27"/>
      <c r="E7" s="28"/>
    </row>
    <row r="8" spans="1:7" ht="48.75" customHeight="1" x14ac:dyDescent="0.25">
      <c r="A8" s="29" t="s">
        <v>3</v>
      </c>
      <c r="B8" s="5"/>
      <c r="C8" s="30"/>
      <c r="D8" s="30"/>
      <c r="E8" s="31"/>
      <c r="F8" s="2"/>
    </row>
    <row r="9" spans="1:7" ht="55.5" customHeight="1" x14ac:dyDescent="0.25">
      <c r="A9" s="32" t="s">
        <v>4</v>
      </c>
      <c r="B9" s="4"/>
      <c r="C9" s="30"/>
      <c r="D9" s="30"/>
      <c r="E9" s="31"/>
      <c r="G9" s="3"/>
    </row>
    <row r="10" spans="1:7" ht="85.5" customHeight="1" thickBot="1" x14ac:dyDescent="0.3">
      <c r="A10" s="33" t="s">
        <v>49</v>
      </c>
      <c r="B10" s="34" t="e">
        <f>B8/B9</f>
        <v>#DIV/0!</v>
      </c>
      <c r="C10" s="30"/>
      <c r="D10" s="30"/>
      <c r="E10" s="31"/>
    </row>
    <row r="11" spans="1:7" ht="21" customHeight="1" thickBot="1" x14ac:dyDescent="0.3">
      <c r="A11" s="35"/>
      <c r="B11" s="36"/>
      <c r="C11" s="37" t="s">
        <v>0</v>
      </c>
      <c r="D11" s="38" t="s">
        <v>1</v>
      </c>
      <c r="E11" s="39"/>
    </row>
    <row r="12" spans="1:7" ht="57" customHeight="1" x14ac:dyDescent="0.25">
      <c r="A12" s="70" t="s">
        <v>50</v>
      </c>
      <c r="B12" s="71"/>
      <c r="C12" s="7">
        <v>12</v>
      </c>
      <c r="D12" s="8">
        <v>600</v>
      </c>
      <c r="E12" s="40">
        <f t="shared" ref="E12:E19" si="0">SUM(C12*D12)</f>
        <v>7200</v>
      </c>
    </row>
    <row r="13" spans="1:7" ht="66" customHeight="1" x14ac:dyDescent="0.25">
      <c r="A13" s="63" t="s">
        <v>43</v>
      </c>
      <c r="B13" s="64"/>
      <c r="C13" s="4"/>
      <c r="D13" s="8"/>
      <c r="E13" s="24">
        <f t="shared" si="0"/>
        <v>0</v>
      </c>
    </row>
    <row r="14" spans="1:7" ht="71.25" customHeight="1" x14ac:dyDescent="0.25">
      <c r="A14" s="63" t="s">
        <v>11</v>
      </c>
      <c r="B14" s="64"/>
      <c r="C14" s="4"/>
      <c r="D14" s="8"/>
      <c r="E14" s="24">
        <f t="shared" si="0"/>
        <v>0</v>
      </c>
    </row>
    <row r="15" spans="1:7" ht="71.25" customHeight="1" x14ac:dyDescent="0.25">
      <c r="A15" s="63" t="s">
        <v>12</v>
      </c>
      <c r="B15" s="64"/>
      <c r="C15" s="4"/>
      <c r="D15" s="8"/>
      <c r="E15" s="24">
        <f t="shared" si="0"/>
        <v>0</v>
      </c>
    </row>
    <row r="16" spans="1:7" ht="71.25" customHeight="1" x14ac:dyDescent="0.25">
      <c r="A16" s="63" t="s">
        <v>13</v>
      </c>
      <c r="B16" s="64"/>
      <c r="C16" s="4"/>
      <c r="D16" s="8"/>
      <c r="E16" s="24">
        <f t="shared" si="0"/>
        <v>0</v>
      </c>
    </row>
    <row r="17" spans="1:5" ht="71.25" customHeight="1" x14ac:dyDescent="0.25">
      <c r="A17" s="63" t="s">
        <v>14</v>
      </c>
      <c r="B17" s="64"/>
      <c r="C17" s="4"/>
      <c r="D17" s="8"/>
      <c r="E17" s="24">
        <f t="shared" si="0"/>
        <v>0</v>
      </c>
    </row>
    <row r="18" spans="1:5" ht="71.25" customHeight="1" x14ac:dyDescent="0.25">
      <c r="A18" s="63" t="s">
        <v>15</v>
      </c>
      <c r="B18" s="64"/>
      <c r="C18" s="4"/>
      <c r="D18" s="8"/>
      <c r="E18" s="24">
        <f t="shared" si="0"/>
        <v>0</v>
      </c>
    </row>
    <row r="19" spans="1:5" ht="71.25" customHeight="1" x14ac:dyDescent="0.25">
      <c r="A19" s="63" t="s">
        <v>16</v>
      </c>
      <c r="B19" s="64"/>
      <c r="C19" s="4"/>
      <c r="D19" s="8"/>
      <c r="E19" s="24">
        <f t="shared" si="0"/>
        <v>0</v>
      </c>
    </row>
    <row r="20" spans="1:5" x14ac:dyDescent="0.25">
      <c r="A20" s="55" t="s">
        <v>5</v>
      </c>
      <c r="B20" s="56"/>
      <c r="C20" s="56"/>
      <c r="D20" s="57"/>
      <c r="E20" s="24">
        <f>SUM(E12:E19)</f>
        <v>7200</v>
      </c>
    </row>
    <row r="21" spans="1:5" ht="53.25" customHeight="1" x14ac:dyDescent="0.25">
      <c r="A21" s="63" t="s">
        <v>17</v>
      </c>
      <c r="B21" s="65"/>
      <c r="C21" s="65"/>
      <c r="D21" s="64"/>
      <c r="E21" s="9">
        <v>100</v>
      </c>
    </row>
    <row r="22" spans="1:5" ht="53.25" customHeight="1" x14ac:dyDescent="0.25">
      <c r="A22" s="63" t="s">
        <v>18</v>
      </c>
      <c r="B22" s="65"/>
      <c r="C22" s="65"/>
      <c r="D22" s="64"/>
      <c r="E22" s="9"/>
    </row>
    <row r="23" spans="1:5" ht="53.25" customHeight="1" x14ac:dyDescent="0.25">
      <c r="A23" s="63" t="s">
        <v>19</v>
      </c>
      <c r="B23" s="65"/>
      <c r="C23" s="65"/>
      <c r="D23" s="64"/>
      <c r="E23" s="9"/>
    </row>
    <row r="24" spans="1:5" ht="64.5" customHeight="1" x14ac:dyDescent="0.25">
      <c r="A24" s="63" t="s">
        <v>20</v>
      </c>
      <c r="B24" s="65"/>
      <c r="C24" s="65"/>
      <c r="D24" s="64"/>
      <c r="E24" s="9"/>
    </row>
    <row r="25" spans="1:5" ht="75" customHeight="1" thickBot="1" x14ac:dyDescent="0.3">
      <c r="A25" s="63" t="s">
        <v>21</v>
      </c>
      <c r="B25" s="65"/>
      <c r="C25" s="65"/>
      <c r="D25" s="64"/>
      <c r="E25" s="10">
        <v>1000</v>
      </c>
    </row>
    <row r="26" spans="1:5" ht="23.25" customHeight="1" thickBot="1" x14ac:dyDescent="0.3">
      <c r="A26" s="55" t="s">
        <v>26</v>
      </c>
      <c r="B26" s="78"/>
      <c r="C26" s="78"/>
      <c r="D26" s="78"/>
      <c r="E26" s="41">
        <f>SUM(E20+E21-E22-E24-E25)</f>
        <v>6300</v>
      </c>
    </row>
    <row r="27" spans="1:5" ht="34.5" customHeight="1" thickBot="1" x14ac:dyDescent="0.3">
      <c r="A27" s="79" t="s">
        <v>42</v>
      </c>
      <c r="B27" s="80"/>
      <c r="C27" s="80"/>
      <c r="D27" s="80"/>
      <c r="E27" s="42">
        <f>IF(IF(E5&lt;E26,E5,E26)&lt;0,0,IF(E5&lt;E26,E5,E26))</f>
        <v>4242</v>
      </c>
    </row>
    <row r="28" spans="1:5" ht="30.75" customHeight="1" thickBot="1" x14ac:dyDescent="0.3">
      <c r="A28" s="61" t="s">
        <v>25</v>
      </c>
      <c r="B28" s="72"/>
      <c r="C28" s="72"/>
      <c r="D28" s="43"/>
      <c r="E28" s="44"/>
    </row>
    <row r="29" spans="1:5" ht="30.75" customHeight="1" thickBot="1" x14ac:dyDescent="0.3">
      <c r="A29" s="73" t="s">
        <v>27</v>
      </c>
      <c r="B29" s="74"/>
      <c r="C29" s="74"/>
      <c r="D29" s="74"/>
      <c r="E29" s="75"/>
    </row>
    <row r="30" spans="1:5" ht="30.75" customHeight="1" thickBot="1" x14ac:dyDescent="0.3">
      <c r="A30" s="73" t="s">
        <v>44</v>
      </c>
      <c r="B30" s="74"/>
      <c r="C30" s="74"/>
      <c r="D30" s="74"/>
      <c r="E30" s="75"/>
    </row>
    <row r="31" spans="1:5" x14ac:dyDescent="0.25">
      <c r="A31" s="45"/>
      <c r="B31" s="46"/>
      <c r="C31" s="46"/>
      <c r="D31" s="47" t="s">
        <v>22</v>
      </c>
      <c r="E31" s="48">
        <f>E26</f>
        <v>6300</v>
      </c>
    </row>
    <row r="32" spans="1:5" x14ac:dyDescent="0.25">
      <c r="A32" s="49"/>
      <c r="B32" s="50"/>
      <c r="C32" s="50"/>
      <c r="D32" s="51" t="s">
        <v>23</v>
      </c>
      <c r="E32" s="48">
        <f>E5</f>
        <v>4242</v>
      </c>
    </row>
    <row r="33" spans="1:14" ht="15.75" thickBot="1" x14ac:dyDescent="0.3">
      <c r="A33" s="76" t="s">
        <v>51</v>
      </c>
      <c r="B33" s="77"/>
      <c r="C33" s="52"/>
      <c r="D33" s="53" t="s">
        <v>24</v>
      </c>
      <c r="E33" s="54">
        <f>SUM(E31-E32)</f>
        <v>2058</v>
      </c>
    </row>
    <row r="35" spans="1:14" ht="61.5" x14ac:dyDescent="0.35">
      <c r="A35" s="21" t="s">
        <v>45</v>
      </c>
      <c r="B35" s="13" t="s">
        <v>28</v>
      </c>
      <c r="C35" s="13" t="s">
        <v>29</v>
      </c>
      <c r="D35" s="13" t="s">
        <v>30</v>
      </c>
      <c r="E35" s="13" t="s">
        <v>31</v>
      </c>
      <c r="F35" s="13" t="s">
        <v>32</v>
      </c>
      <c r="G35" s="13" t="s">
        <v>33</v>
      </c>
      <c r="H35" s="13" t="s">
        <v>34</v>
      </c>
      <c r="I35" s="12" t="s">
        <v>35</v>
      </c>
      <c r="J35" s="12" t="s">
        <v>36</v>
      </c>
      <c r="K35" s="12" t="s">
        <v>37</v>
      </c>
      <c r="L35" s="19" t="s">
        <v>38</v>
      </c>
      <c r="M35" s="12" t="s">
        <v>39</v>
      </c>
      <c r="N35" s="19" t="s">
        <v>40</v>
      </c>
    </row>
    <row r="36" spans="1:14" x14ac:dyDescent="0.25">
      <c r="B36" s="15">
        <f>SUM((K36*L36)+(M36*N36))</f>
        <v>7200</v>
      </c>
      <c r="C36" s="16">
        <v>100</v>
      </c>
      <c r="D36" s="16">
        <v>0</v>
      </c>
      <c r="E36" s="16">
        <v>0</v>
      </c>
      <c r="F36" s="16">
        <v>0</v>
      </c>
      <c r="G36" s="16">
        <v>3058</v>
      </c>
      <c r="H36" s="17">
        <f>SUM(B36+C36-D36-E36-F36-G36)</f>
        <v>4242</v>
      </c>
      <c r="I36" s="18">
        <v>1000</v>
      </c>
      <c r="J36" s="17">
        <f>IF((H36&lt;1),IF(I36&lt;500,I36,500),H36)</f>
        <v>4242</v>
      </c>
      <c r="K36" s="14">
        <v>12</v>
      </c>
      <c r="L36" s="20">
        <v>600</v>
      </c>
      <c r="M36" s="14">
        <v>0</v>
      </c>
      <c r="N36" s="20">
        <v>0</v>
      </c>
    </row>
  </sheetData>
  <sheetProtection algorithmName="SHA-512" hashValue="bHUwkRDuAWyHrSyqjs6joeQuQ5Etst17Bl3Mid6GXHcGtqihPpN2w52ftr2ezTcImU1O7oMph3EpSXoPZmAgEw==" saltValue="hk42Rj1jbuUK7mw27T6VAg==" spinCount="100000" sheet="1" objects="1" scenarios="1" selectLockedCells="1" selectUnlockedCells="1"/>
  <mergeCells count="26">
    <mergeCell ref="A6:E6"/>
    <mergeCell ref="A1:E1"/>
    <mergeCell ref="A2:B2"/>
    <mergeCell ref="A3:B3"/>
    <mergeCell ref="A4:D4"/>
    <mergeCell ref="A5:D5"/>
    <mergeCell ref="A23:D23"/>
    <mergeCell ref="A12:B12"/>
    <mergeCell ref="A13:B13"/>
    <mergeCell ref="A14:B14"/>
    <mergeCell ref="A15:B15"/>
    <mergeCell ref="A16:B16"/>
    <mergeCell ref="A17:B17"/>
    <mergeCell ref="A18:B18"/>
    <mergeCell ref="A19:B19"/>
    <mergeCell ref="A20:D20"/>
    <mergeCell ref="A21:D21"/>
    <mergeCell ref="A22:D22"/>
    <mergeCell ref="A30:E30"/>
    <mergeCell ref="A33:B33"/>
    <mergeCell ref="A24:D24"/>
    <mergeCell ref="A25:D25"/>
    <mergeCell ref="A26:D26"/>
    <mergeCell ref="A27:D27"/>
    <mergeCell ref="A28:C28"/>
    <mergeCell ref="A29:E29"/>
  </mergeCells>
  <conditionalFormatting sqref="E5 E26">
    <cfRule type="colorScale" priority="1">
      <colorScale>
        <cfvo type="min"/>
        <cfvo type="max"/>
        <color rgb="FF92D050"/>
        <color theme="5" tint="0.39997558519241921"/>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Example - Standard Award</vt:lpstr>
      <vt:lpstr> Example - Award Cap</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Kelli</dc:creator>
  <cp:lastModifiedBy>Reed, Kelli</cp:lastModifiedBy>
  <dcterms:created xsi:type="dcterms:W3CDTF">2020-09-14T20:20:26Z</dcterms:created>
  <dcterms:modified xsi:type="dcterms:W3CDTF">2020-11-04T18:13:40Z</dcterms:modified>
</cp:coreProperties>
</file>